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27" r:id="rId4"/>
    <sheet name="Loreto" sheetId="32" r:id="rId5"/>
    <sheet name="San Martín" sheetId="33" r:id="rId6"/>
    <sheet name="Ucayali" sheetId="3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C57" i="26" l="1"/>
  <c r="N64" i="26"/>
  <c r="C57" i="34" l="1"/>
  <c r="C57" i="33"/>
  <c r="F40" i="26" l="1"/>
  <c r="F42" i="26"/>
  <c r="F39" i="26"/>
  <c r="F41" i="26"/>
  <c r="C9" i="26"/>
  <c r="N72" i="26" l="1"/>
  <c r="N71" i="26"/>
  <c r="N70" i="26"/>
  <c r="C69" i="26" s="1"/>
  <c r="N62" i="26"/>
  <c r="N61" i="26"/>
  <c r="N60" i="26"/>
  <c r="N59" i="26"/>
  <c r="B4" i="26"/>
  <c r="J3" i="26"/>
  <c r="B3" i="26"/>
  <c r="C70" i="32"/>
  <c r="C70" i="27"/>
  <c r="J3" i="34"/>
  <c r="J3" i="33"/>
  <c r="J3" i="32"/>
  <c r="N73" i="34"/>
  <c r="N72" i="34"/>
  <c r="N71" i="34"/>
  <c r="C70" i="34" s="1"/>
  <c r="N65" i="34"/>
  <c r="N64" i="34"/>
  <c r="N62" i="34"/>
  <c r="N61" i="34"/>
  <c r="N60" i="34"/>
  <c r="N59" i="34"/>
  <c r="N73" i="33"/>
  <c r="N72" i="33"/>
  <c r="N71" i="33"/>
  <c r="C70" i="33" s="1"/>
  <c r="N65" i="33"/>
  <c r="N64" i="33"/>
  <c r="N62" i="33"/>
  <c r="N61" i="33"/>
  <c r="N60" i="33"/>
  <c r="N59" i="33"/>
  <c r="N73" i="32"/>
  <c r="N72" i="32"/>
  <c r="N71" i="32"/>
  <c r="N65" i="32"/>
  <c r="N64" i="32"/>
  <c r="N62" i="32"/>
  <c r="N61" i="32"/>
  <c r="N60" i="32"/>
  <c r="N59" i="32"/>
  <c r="C57" i="32"/>
  <c r="C57" i="27"/>
  <c r="J3" i="27" l="1"/>
  <c r="N60" i="27"/>
  <c r="N61" i="27"/>
  <c r="N62" i="27"/>
  <c r="N64" i="27"/>
  <c r="N65" i="27"/>
  <c r="N59" i="27"/>
  <c r="N73" i="27" l="1"/>
  <c r="N72" i="27"/>
  <c r="N71" i="27"/>
  <c r="C33" i="34" l="1"/>
  <c r="C33" i="33"/>
  <c r="C33" i="32"/>
  <c r="C33" i="27"/>
  <c r="C9" i="34" l="1"/>
  <c r="C9" i="33"/>
  <c r="C9" i="32"/>
  <c r="C9" i="27" l="1"/>
  <c r="B4" i="34"/>
  <c r="B3" i="34"/>
  <c r="B4" i="33"/>
  <c r="B3" i="33"/>
  <c r="B4" i="32"/>
  <c r="B3" i="32"/>
  <c r="B4" i="27" l="1"/>
  <c r="B3" i="27" l="1"/>
</calcChain>
</file>

<file path=xl/sharedStrings.xml><?xml version="1.0" encoding="utf-8"?>
<sst xmlns="http://schemas.openxmlformats.org/spreadsheetml/2006/main" count="310" uniqueCount="93">
  <si>
    <t>Índice</t>
  </si>
  <si>
    <t>Región</t>
  </si>
  <si>
    <t>Otros</t>
  </si>
  <si>
    <t>Salud</t>
  </si>
  <si>
    <t>Vivienda</t>
  </si>
  <si>
    <t>Lunes, 16 de enero de 2017</t>
  </si>
  <si>
    <t>Información ampliada del Reporte Regional de la Macro Región Oriente - Edición N° 222</t>
  </si>
  <si>
    <t>Oriente</t>
  </si>
  <si>
    <t>Amazonas</t>
  </si>
  <si>
    <t>Loreto</t>
  </si>
  <si>
    <t>San Martín</t>
  </si>
  <si>
    <t>Ucayali</t>
  </si>
  <si>
    <t>MACRO REGIÓN ORIENTE: Variación del Índice de Precios al Consumidor - 2016</t>
  </si>
  <si>
    <r>
      <rPr>
        <sz val="16"/>
        <rFont val="Times New Roman"/>
        <family val="1"/>
      </rPr>
      <t xml:space="preserve">AMAZONAS </t>
    </r>
    <r>
      <rPr>
        <sz val="16"/>
        <color theme="5" tint="-0.249977111117893"/>
        <rFont val="Times New Roman"/>
        <family val="1"/>
      </rPr>
      <t>: Variación del Índice de Precios al Consumidor - 2016</t>
    </r>
  </si>
  <si>
    <r>
      <rPr>
        <sz val="16"/>
        <rFont val="Times New Roman"/>
        <family val="1"/>
      </rPr>
      <t xml:space="preserve">LORETO </t>
    </r>
    <r>
      <rPr>
        <sz val="16"/>
        <color theme="5" tint="-0.249977111117893"/>
        <rFont val="Times New Roman"/>
        <family val="1"/>
      </rPr>
      <t>: Variación del Índice de Precios al Consumidor - 2016</t>
    </r>
  </si>
  <si>
    <r>
      <rPr>
        <sz val="16"/>
        <rFont val="Times New Roman"/>
        <family val="1"/>
      </rPr>
      <t xml:space="preserve">SAN MARTÍN </t>
    </r>
    <r>
      <rPr>
        <sz val="16"/>
        <color theme="5" tint="-0.249977111117893"/>
        <rFont val="Times New Roman"/>
        <family val="1"/>
      </rPr>
      <t>: Variación del Índice de Precios al Consumidor - 2016</t>
    </r>
  </si>
  <si>
    <t>Variación Porcentual Anual (Ene-Dic)</t>
  </si>
  <si>
    <t>Indice General</t>
  </si>
  <si>
    <t>Precios al Consumidor</t>
  </si>
  <si>
    <t>Alimentos y bebidas</t>
  </si>
  <si>
    <t>Vestido y calzado</t>
  </si>
  <si>
    <t>Cuidados y conservación de la salud</t>
  </si>
  <si>
    <t>Transportes y Comunicaciones</t>
  </si>
  <si>
    <t>Otros bienes y servicios</t>
  </si>
  <si>
    <t>Alquiler de vivienda, comb. y electricidad</t>
  </si>
  <si>
    <t>Muebles, enseres del hogar y mante.</t>
  </si>
  <si>
    <t>Esparcimiento, serv. culturales y ensañanza</t>
  </si>
  <si>
    <t>Fuente: INEI                                                                                                                                                                                                Elaboración: CIE-PERUCÁMARAS</t>
  </si>
  <si>
    <t>IPC</t>
  </si>
  <si>
    <t>ICP</t>
  </si>
  <si>
    <t xml:space="preserve">Alimentos </t>
  </si>
  <si>
    <t>Vestidos</t>
  </si>
  <si>
    <t>Muebles</t>
  </si>
  <si>
    <t>Trans y Comu</t>
  </si>
  <si>
    <t>Culturales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</si>
  <si>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mensual según grupos de Consumo</t>
    </r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</si>
  <si>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Anual, según grupos de Consumo</t>
    </r>
  </si>
  <si>
    <t>1. Variación % anual del Índice General del Precios al Consumidor, según grupos de consumo</t>
  </si>
  <si>
    <r>
      <rPr>
        <sz val="16"/>
        <rFont val="Times New Roman"/>
        <family val="1"/>
      </rPr>
      <t xml:space="preserve">UCAYALI </t>
    </r>
    <r>
      <rPr>
        <sz val="16"/>
        <color theme="5" tint="-0.249977111117893"/>
        <rFont val="Times New Roman"/>
        <family val="1"/>
      </rPr>
      <t>: Variación del Índice de Precios al Consumidor - 2016</t>
    </r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</si>
  <si>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</si>
  <si>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</si>
  <si>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</si>
  <si>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</si>
  <si>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</si>
  <si>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</si>
  <si>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</si>
  <si>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</si>
  <si>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</si>
  <si>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</si>
  <si>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</si>
  <si>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</si>
  <si>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</si>
  <si>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Índice  de Precios al Consumidor</t>
  </si>
  <si>
    <t>Azúcar</t>
  </si>
  <si>
    <t>Precio Promedio al Consumidor</t>
  </si>
  <si>
    <t>Soles por Kilogramos</t>
  </si>
  <si>
    <t>Leche, quesos y huevos</t>
  </si>
  <si>
    <t>Leche evap.</t>
  </si>
  <si>
    <t>Carnes y preparados de carne</t>
  </si>
  <si>
    <t>Bebidas alcohólicas</t>
  </si>
  <si>
    <t xml:space="preserve">Pollo </t>
  </si>
  <si>
    <t>Combustibles</t>
  </si>
  <si>
    <t>Energía eléctrica</t>
  </si>
  <si>
    <t>Alimentos</t>
  </si>
  <si>
    <t>Combustibles y energía</t>
  </si>
  <si>
    <t>var. Pp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</si>
  <si>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 (Ene-Dic)</t>
    </r>
  </si>
  <si>
    <t>3. Variación del IPC de productos emblemáticos</t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</si>
  <si>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</si>
  <si>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INEI                                                                                                                        Elaboración: CIE-PERUCÁMARAS</t>
  </si>
  <si>
    <r>
      <t xml:space="preserve">Precios Promedio al Consumidor </t>
    </r>
    <r>
      <rPr>
        <sz val="11"/>
        <color theme="1"/>
        <rFont val="Calibri"/>
        <family val="2"/>
        <scheme val="minor"/>
      </rPr>
      <t>(Soles)</t>
    </r>
  </si>
  <si>
    <t>Var. % anual</t>
  </si>
  <si>
    <t>Soles por lata de 410 gramos</t>
  </si>
  <si>
    <t>Aceite</t>
  </si>
  <si>
    <t>Soles por litro</t>
  </si>
  <si>
    <t>Pan y cereales</t>
  </si>
  <si>
    <t>Índice General</t>
  </si>
  <si>
    <t>Alquiler de vivienda, combustibles y electricidad</t>
  </si>
  <si>
    <t>Muebles, enseres y mantenimiento de la vivienda</t>
  </si>
  <si>
    <t>Transportes y comunicaciones</t>
  </si>
  <si>
    <t>Esparcimiento,  servicios culturales y de enseñanza</t>
  </si>
  <si>
    <t>Macro Región Oriente</t>
  </si>
  <si>
    <t>* A partir del promedio simple de los IPC de las ciudades del Oriente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</si>
  <si>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Anual, según grupos de Consumo *</t>
    </r>
  </si>
  <si>
    <t>Fuente: INEI</t>
  </si>
  <si>
    <t>Elaboración: CIE-PERUCÁMARAS</t>
  </si>
  <si>
    <t>2. Variación porcentual anual del IPC de las regiones del Oriente</t>
  </si>
  <si>
    <t>La tasa de inflación más alta fue de la región Ucayali, alcanzando los 3,9%, y la menor tasa fue de San Martín</t>
  </si>
  <si>
    <t>Promedio Simple</t>
  </si>
  <si>
    <t>Ene - Dic 2016</t>
  </si>
  <si>
    <t xml:space="preserve">Variación % Anual del IPC de las Regiones del Oriente
</t>
  </si>
  <si>
    <t>Var. p.p</t>
  </si>
  <si>
    <t>“Variación del Índice de Precios al Consumidor (IPC) - 2016”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</si>
</sst>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name val="Times New Roman"/>
      <family val="1"/>
    </font>
    <font>
      <b/>
      <sz val="16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9" fillId="2" borderId="0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4" fillId="2" borderId="0" xfId="2" applyFill="1"/>
    <xf numFmtId="0" fontId="15" fillId="2" borderId="0" xfId="0" applyFont="1" applyFill="1"/>
    <xf numFmtId="0" fontId="5" fillId="2" borderId="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horizontal="left"/>
    </xf>
    <xf numFmtId="164" fontId="0" fillId="2" borderId="9" xfId="1" applyNumberFormat="1" applyFont="1" applyFill="1" applyBorder="1"/>
    <xf numFmtId="164" fontId="0" fillId="2" borderId="13" xfId="1" applyNumberFormat="1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/>
    <xf numFmtId="0" fontId="7" fillId="2" borderId="18" xfId="0" applyFont="1" applyFill="1" applyBorder="1" applyAlignment="1">
      <alignment vertical="center" wrapText="1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3" fillId="2" borderId="9" xfId="0" applyFont="1" applyFill="1" applyBorder="1"/>
    <xf numFmtId="164" fontId="0" fillId="2" borderId="12" xfId="1" applyNumberFormat="1" applyFont="1" applyFill="1" applyBorder="1"/>
    <xf numFmtId="0" fontId="0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indent="8"/>
    </xf>
    <xf numFmtId="0" fontId="0" fillId="5" borderId="9" xfId="0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0" fillId="4" borderId="9" xfId="1" applyNumberFormat="1" applyFont="1" applyFill="1" applyBorder="1"/>
    <xf numFmtId="0" fontId="0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164" fontId="0" fillId="4" borderId="12" xfId="1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5" borderId="7" xfId="0" applyFill="1" applyBorder="1"/>
    <xf numFmtId="0" fontId="0" fillId="5" borderId="7" xfId="0" applyFill="1" applyBorder="1" applyAlignment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17" fontId="0" fillId="5" borderId="7" xfId="0" applyNumberFormat="1" applyFill="1" applyBorder="1" applyAlignment="1">
      <alignment horizontal="center"/>
    </xf>
    <xf numFmtId="164" fontId="0" fillId="2" borderId="7" xfId="1" applyNumberFormat="1" applyFont="1" applyFill="1" applyBorder="1"/>
    <xf numFmtId="171" fontId="0" fillId="2" borderId="7" xfId="0" applyNumberFormat="1" applyFill="1" applyBorder="1"/>
    <xf numFmtId="164" fontId="0" fillId="2" borderId="0" xfId="1" applyNumberFormat="1" applyFont="1" applyFill="1" applyBorder="1"/>
    <xf numFmtId="171" fontId="0" fillId="2" borderId="0" xfId="0" applyNumberFormat="1" applyFill="1" applyBorder="1"/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21" fillId="2" borderId="7" xfId="0" applyFont="1" applyFill="1" applyBorder="1"/>
    <xf numFmtId="0" fontId="0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indent="1"/>
    </xf>
    <xf numFmtId="0" fontId="18" fillId="2" borderId="0" xfId="0" applyFont="1" applyFill="1" applyBorder="1"/>
    <xf numFmtId="164" fontId="18" fillId="2" borderId="0" xfId="1" applyNumberFormat="1" applyFont="1" applyFill="1" applyBorder="1"/>
    <xf numFmtId="171" fontId="18" fillId="2" borderId="0" xfId="0" applyNumberFormat="1" applyFont="1" applyFill="1" applyBorder="1"/>
    <xf numFmtId="0" fontId="9" fillId="2" borderId="7" xfId="0" applyFont="1" applyFill="1" applyBorder="1" applyAlignment="1">
      <alignment horizontal="left" indent="1"/>
    </xf>
    <xf numFmtId="0" fontId="18" fillId="2" borderId="7" xfId="0" applyFont="1" applyFill="1" applyBorder="1"/>
    <xf numFmtId="164" fontId="18" fillId="2" borderId="7" xfId="1" applyNumberFormat="1" applyFont="1" applyFill="1" applyBorder="1"/>
    <xf numFmtId="171" fontId="18" fillId="2" borderId="7" xfId="0" applyNumberFormat="1" applyFont="1" applyFill="1" applyBorder="1"/>
    <xf numFmtId="0" fontId="22" fillId="2" borderId="0" xfId="0" applyFont="1" applyFill="1" applyBorder="1"/>
    <xf numFmtId="0" fontId="12" fillId="2" borderId="7" xfId="0" applyFont="1" applyFill="1" applyBorder="1"/>
    <xf numFmtId="0" fontId="22" fillId="2" borderId="7" xfId="0" applyFont="1" applyFill="1" applyBorder="1"/>
    <xf numFmtId="164" fontId="12" fillId="2" borderId="0" xfId="1" applyNumberFormat="1" applyFont="1" applyFill="1" applyBorder="1"/>
    <xf numFmtId="171" fontId="12" fillId="2" borderId="0" xfId="0" applyNumberFormat="1" applyFont="1" applyFill="1" applyBorder="1"/>
    <xf numFmtId="0" fontId="0" fillId="3" borderId="0" xfId="0" applyFill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0" xfId="0" applyFont="1" applyFill="1" applyBorder="1"/>
    <xf numFmtId="0" fontId="15" fillId="2" borderId="5" xfId="0" applyFont="1" applyFill="1" applyBorder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164" fontId="0" fillId="4" borderId="22" xfId="1" applyNumberFormat="1" applyFont="1" applyFill="1" applyBorder="1"/>
    <xf numFmtId="0" fontId="0" fillId="4" borderId="23" xfId="0" applyFill="1" applyBorder="1"/>
    <xf numFmtId="0" fontId="0" fillId="4" borderId="24" xfId="0" applyFill="1" applyBorder="1"/>
    <xf numFmtId="164" fontId="0" fillId="2" borderId="16" xfId="1" applyNumberFormat="1" applyFont="1" applyFill="1" applyBorder="1"/>
    <xf numFmtId="0" fontId="0" fillId="2" borderId="25" xfId="0" applyFill="1" applyBorder="1" applyAlignment="1">
      <alignment horizontal="left" indent="2"/>
    </xf>
    <xf numFmtId="0" fontId="0" fillId="2" borderId="23" xfId="0" applyFill="1" applyBorder="1"/>
    <xf numFmtId="0" fontId="0" fillId="2" borderId="24" xfId="0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0" fillId="5" borderId="7" xfId="0" applyFont="1" applyFill="1" applyBorder="1" applyAlignment="1">
      <alignment horizontal="left" vertical="center"/>
    </xf>
    <xf numFmtId="164" fontId="3" fillId="2" borderId="7" xfId="1" applyNumberFormat="1" applyFont="1" applyFill="1" applyBorder="1" applyAlignment="1">
      <alignment horizontal="left"/>
    </xf>
    <xf numFmtId="164" fontId="14" fillId="2" borderId="0" xfId="1" applyNumberFormat="1" applyFont="1" applyFill="1" applyBorder="1" applyAlignment="1">
      <alignment vertical="top"/>
    </xf>
    <xf numFmtId="164" fontId="14" fillId="2" borderId="0" xfId="1" applyNumberFormat="1" applyFont="1" applyFill="1" applyBorder="1" applyAlignment="1"/>
    <xf numFmtId="164" fontId="3" fillId="2" borderId="2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 wrapText="1"/>
    </xf>
    <xf numFmtId="171" fontId="12" fillId="2" borderId="7" xfId="0" applyNumberFormat="1" applyFont="1" applyFill="1" applyBorder="1"/>
    <xf numFmtId="43" fontId="3" fillId="2" borderId="2" xfId="30" applyFont="1" applyFill="1" applyBorder="1" applyAlignment="1">
      <alignment horizontal="center" vertical="center"/>
    </xf>
    <xf numFmtId="43" fontId="3" fillId="2" borderId="0" xfId="30" applyFont="1" applyFill="1" applyBorder="1" applyAlignment="1">
      <alignment horizontal="center" vertical="center"/>
    </xf>
    <xf numFmtId="43" fontId="3" fillId="2" borderId="7" xfId="3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Oriente: Variación %  Anualizada del Índice de Precios al Consumidor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900" b="0" i="0" baseline="0">
                <a:effectLst/>
              </a:rPr>
              <a:t>(promedio simple  del 2011 al 2016)</a:t>
            </a:r>
            <a:endParaRPr lang="es-PE" sz="900" b="0">
              <a:effectLst/>
            </a:endParaRPr>
          </a:p>
        </c:rich>
      </c:tx>
      <c:layout>
        <c:manualLayout>
          <c:xMode val="edge"/>
          <c:yMode val="edge"/>
          <c:x val="0.21657726082875917"/>
          <c:y val="1.7263888888888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82363692538508"/>
          <c:y val="0.18068824914519105"/>
          <c:w val="0.82788519622398082"/>
          <c:h val="0.61930511023261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>
                <c:manualLayout>
                  <c:x val="0"/>
                  <c:y val="-3.9687500000000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>
                <c:manualLayout>
                  <c:x val="1.1759259259259259E-2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72"/>
              <c:pt idx="0">
                <c:v>Ene-11</c:v>
              </c:pt>
              <c:pt idx="11">
                <c:v>Dic-11</c:v>
              </c:pt>
              <c:pt idx="23">
                <c:v>Dic-12</c:v>
              </c:pt>
              <c:pt idx="35">
                <c:v>Dic-13</c:v>
              </c:pt>
              <c:pt idx="47">
                <c:v>Dic-14</c:v>
              </c:pt>
              <c:pt idx="59">
                <c:v>Dic-15</c:v>
              </c:pt>
              <c:pt idx="71">
                <c:v>Dic-16</c:v>
              </c:pt>
            </c:strLit>
          </c:cat>
          <c:val>
            <c:numLit>
              <c:formatCode>General</c:formatCode>
              <c:ptCount val="72"/>
              <c:pt idx="0">
                <c:v>2.1650946917850744E-2</c:v>
              </c:pt>
              <c:pt idx="1">
                <c:v>2.1325605587754426E-2</c:v>
              </c:pt>
              <c:pt idx="2">
                <c:v>2.5298682103707559E-2</c:v>
              </c:pt>
              <c:pt idx="3">
                <c:v>3.560165566177198E-2</c:v>
              </c:pt>
              <c:pt idx="4">
                <c:v>3.4459907223326702E-2</c:v>
              </c:pt>
              <c:pt idx="5">
                <c:v>3.5144945308284603E-2</c:v>
              </c:pt>
              <c:pt idx="6">
                <c:v>4.0405031014784099E-2</c:v>
              </c:pt>
              <c:pt idx="7">
                <c:v>4.2529269425366056E-2</c:v>
              </c:pt>
              <c:pt idx="8">
                <c:v>4.5443440019545589E-2</c:v>
              </c:pt>
              <c:pt idx="9">
                <c:v>4.6194059018956235E-2</c:v>
              </c:pt>
              <c:pt idx="10">
                <c:v>5.0207671634497908E-2</c:v>
              </c:pt>
              <c:pt idx="11">
                <c:v>5.4440211019929796E-2</c:v>
              </c:pt>
              <c:pt idx="12">
                <c:v>5.3808491462256081E-2</c:v>
              </c:pt>
              <c:pt idx="13">
                <c:v>5.3037468170243685E-2</c:v>
              </c:pt>
              <c:pt idx="14">
                <c:v>4.7739176397097571E-2</c:v>
              </c:pt>
              <c:pt idx="15">
                <c:v>4.2656960007612987E-2</c:v>
              </c:pt>
              <c:pt idx="16">
                <c:v>4.299238379955872E-2</c:v>
              </c:pt>
              <c:pt idx="17">
                <c:v>4.0372450067524435E-2</c:v>
              </c:pt>
              <c:pt idx="18">
                <c:v>3.3745728761635396E-2</c:v>
              </c:pt>
              <c:pt idx="19">
                <c:v>3.2002438281012013E-2</c:v>
              </c:pt>
              <c:pt idx="20">
                <c:v>3.0661369478850231E-2</c:v>
              </c:pt>
              <c:pt idx="21">
                <c:v>3.0448081817544992E-2</c:v>
              </c:pt>
              <c:pt idx="22">
                <c:v>2.5008723973479086E-2</c:v>
              </c:pt>
              <c:pt idx="23">
                <c:v>1.8715400829221851E-2</c:v>
              </c:pt>
              <c:pt idx="24">
                <c:v>1.6157366742175494E-2</c:v>
              </c:pt>
              <c:pt idx="25">
                <c:v>9.5113076320758605E-3</c:v>
              </c:pt>
              <c:pt idx="26">
                <c:v>9.0348322593960528E-3</c:v>
              </c:pt>
              <c:pt idx="27">
                <c:v>7.9861269566010584E-3</c:v>
              </c:pt>
              <c:pt idx="28">
                <c:v>9.4406151186332554E-3</c:v>
              </c:pt>
              <c:pt idx="29">
                <c:v>1.0657921705267581E-2</c:v>
              </c:pt>
              <c:pt idx="30">
                <c:v>1.3905669409806976E-2</c:v>
              </c:pt>
              <c:pt idx="31">
                <c:v>1.456222454450451E-2</c:v>
              </c:pt>
              <c:pt idx="32">
                <c:v>1.609904312729582E-2</c:v>
              </c:pt>
              <c:pt idx="33">
                <c:v>1.3459926129025135E-2</c:v>
              </c:pt>
              <c:pt idx="34">
                <c:v>1.625056740807973E-2</c:v>
              </c:pt>
              <c:pt idx="35">
                <c:v>2.0031377185602883E-2</c:v>
              </c:pt>
              <c:pt idx="36">
                <c:v>2.1860285252837786E-2</c:v>
              </c:pt>
              <c:pt idx="37">
                <c:v>2.8356336260978665E-2</c:v>
              </c:pt>
              <c:pt idx="38">
                <c:v>3.0702452105538347E-2</c:v>
              </c:pt>
              <c:pt idx="39">
                <c:v>3.230260775081506E-2</c:v>
              </c:pt>
              <c:pt idx="40">
                <c:v>3.2248614053274505E-2</c:v>
              </c:pt>
              <c:pt idx="41">
                <c:v>3.1298587169606984E-2</c:v>
              </c:pt>
              <c:pt idx="42">
                <c:v>3.0375250129280218E-2</c:v>
              </c:pt>
              <c:pt idx="43">
                <c:v>2.3824984885465472E-2</c:v>
              </c:pt>
              <c:pt idx="44">
                <c:v>1.9883067035615598E-2</c:v>
              </c:pt>
              <c:pt idx="45">
                <c:v>2.7680268306316425E-2</c:v>
              </c:pt>
              <c:pt idx="46">
                <c:v>2.717973914597116E-2</c:v>
              </c:pt>
              <c:pt idx="47">
                <c:v>2.5812491641032498E-2</c:v>
              </c:pt>
              <c:pt idx="48">
                <c:v>3.0519567249899682E-2</c:v>
              </c:pt>
              <c:pt idx="49">
                <c:v>3.0325214073383844E-2</c:v>
              </c:pt>
              <c:pt idx="50">
                <c:v>3.2411694668606827E-2</c:v>
              </c:pt>
              <c:pt idx="51">
                <c:v>3.1774225379909149E-2</c:v>
              </c:pt>
              <c:pt idx="52">
                <c:v>2.9560091693046742E-2</c:v>
              </c:pt>
              <c:pt idx="53">
                <c:v>3.2948785177416617E-2</c:v>
              </c:pt>
              <c:pt idx="54">
                <c:v>3.4193069739024251E-2</c:v>
              </c:pt>
              <c:pt idx="55">
                <c:v>4.0089232989961143E-2</c:v>
              </c:pt>
              <c:pt idx="56">
                <c:v>4.3191913003522542E-2</c:v>
              </c:pt>
              <c:pt idx="57">
                <c:v>3.5136957987946804E-2</c:v>
              </c:pt>
              <c:pt idx="58">
                <c:v>3.8397147391994402E-2</c:v>
              </c:pt>
              <c:pt idx="59">
                <c:v>4.1807909604519633E-2</c:v>
              </c:pt>
              <c:pt idx="60">
                <c:v>3.804030846996298E-2</c:v>
              </c:pt>
              <c:pt idx="61">
                <c:v>3.5224459037571432E-2</c:v>
              </c:pt>
              <c:pt idx="62">
                <c:v>3.7886553903980991E-2</c:v>
              </c:pt>
              <c:pt idx="63">
                <c:v>3.0264388336308734E-2</c:v>
              </c:pt>
              <c:pt idx="64">
                <c:v>3.0619818062299853E-2</c:v>
              </c:pt>
              <c:pt idx="65">
                <c:v>3.1813182164311726E-2</c:v>
              </c:pt>
              <c:pt idx="66">
                <c:v>3.2830467348876402E-2</c:v>
              </c:pt>
              <c:pt idx="67">
                <c:v>3.1289427201614872E-2</c:v>
              </c:pt>
              <c:pt idx="68">
                <c:v>2.969985527612895E-2</c:v>
              </c:pt>
              <c:pt idx="69">
                <c:v>3.3565933834965866E-2</c:v>
              </c:pt>
              <c:pt idx="70">
                <c:v>3.3815615904855489E-2</c:v>
              </c:pt>
              <c:pt idx="71">
                <c:v>3.0827632237610647E-2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84224"/>
        <c:axId val="72885760"/>
      </c:barChart>
      <c:catAx>
        <c:axId val="728842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72885760"/>
        <c:crosses val="autoZero"/>
        <c:auto val="1"/>
        <c:lblAlgn val="ctr"/>
        <c:lblOffset val="100"/>
        <c:noMultiLvlLbl val="0"/>
      </c:catAx>
      <c:valAx>
        <c:axId val="7288576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7288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Oriente:</a:t>
            </a:r>
            <a:r>
              <a:rPr lang="es-PE" sz="1100" baseline="0"/>
              <a:t> Variación % anual del IPC por Regiones</a:t>
            </a:r>
            <a:endParaRPr lang="es-P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64814814814815E-2"/>
          <c:y val="0.26296493055555553"/>
          <c:w val="0.90833333333333333"/>
          <c:h val="0.54831219014289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Oriente!$D$38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Oriente!$C$39:$C$42</c:f>
              <c:strCache>
                <c:ptCount val="4"/>
                <c:pt idx="0">
                  <c:v>Ucayali</c:v>
                </c:pt>
                <c:pt idx="1">
                  <c:v>Loreto</c:v>
                </c:pt>
                <c:pt idx="2">
                  <c:v>Amazonas</c:v>
                </c:pt>
                <c:pt idx="3">
                  <c:v>San Martín</c:v>
                </c:pt>
              </c:strCache>
            </c:strRef>
          </c:cat>
          <c:val>
            <c:numRef>
              <c:f>Oriente!$D$39:$D$42</c:f>
              <c:numCache>
                <c:formatCode>0.0%</c:formatCode>
                <c:ptCount val="4"/>
                <c:pt idx="0">
                  <c:v>3.2170443935149784E-2</c:v>
                </c:pt>
                <c:pt idx="1">
                  <c:v>3.0102040816326614E-2</c:v>
                </c:pt>
                <c:pt idx="2">
                  <c:v>5.3184910327767509E-2</c:v>
                </c:pt>
                <c:pt idx="3">
                  <c:v>5.2777777777777812E-2</c:v>
                </c:pt>
              </c:numCache>
            </c:numRef>
          </c:val>
        </c:ser>
        <c:ser>
          <c:idx val="1"/>
          <c:order val="1"/>
          <c:tx>
            <c:strRef>
              <c:f>Oriente!$E$38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Oriente!$C$39:$C$42</c:f>
              <c:strCache>
                <c:ptCount val="4"/>
                <c:pt idx="0">
                  <c:v>Ucayali</c:v>
                </c:pt>
                <c:pt idx="1">
                  <c:v>Loreto</c:v>
                </c:pt>
                <c:pt idx="2">
                  <c:v>Amazonas</c:v>
                </c:pt>
                <c:pt idx="3">
                  <c:v>San Martín</c:v>
                </c:pt>
              </c:strCache>
            </c:strRef>
          </c:cat>
          <c:val>
            <c:numRef>
              <c:f>Oriente!$E$39:$E$42</c:f>
              <c:numCache>
                <c:formatCode>0.0%</c:formatCode>
                <c:ptCount val="4"/>
                <c:pt idx="0">
                  <c:v>3.8980263157894823E-2</c:v>
                </c:pt>
                <c:pt idx="1">
                  <c:v>3.1533762588740188E-2</c:v>
                </c:pt>
                <c:pt idx="2">
                  <c:v>2.6759500041942941E-2</c:v>
                </c:pt>
                <c:pt idx="3">
                  <c:v>2.5789428887564858E-2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2924544"/>
        <c:axId val="72930432"/>
      </c:barChart>
      <c:catAx>
        <c:axId val="7292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2930432"/>
        <c:crosses val="autoZero"/>
        <c:auto val="1"/>
        <c:lblAlgn val="ctr"/>
        <c:lblOffset val="100"/>
        <c:noMultiLvlLbl val="0"/>
      </c:catAx>
      <c:valAx>
        <c:axId val="7293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2924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ORIENTE:    Variación Porcentual Anualizado del IPC de los principales </a:t>
            </a:r>
          </a:p>
          <a:p>
            <a:pPr>
              <a:defRPr sz="1000"/>
            </a:pPr>
            <a:r>
              <a:rPr lang="en-US" sz="1000"/>
              <a:t>grupos  de consumo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677095793088963E-2"/>
          <c:y val="0.14027187499999999"/>
          <c:w val="0.93171026387502631"/>
          <c:h val="0.58191562499999994"/>
        </c:manualLayout>
      </c:layout>
      <c:lineChart>
        <c:grouping val="standard"/>
        <c:varyColors val="0"/>
        <c:ser>
          <c:idx val="0"/>
          <c:order val="0"/>
          <c:tx>
            <c:strRef>
              <c:f>Oriente!$D$17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Oriente!$I$15:$N$15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Oriente!$I$17:$N$17</c:f>
              <c:numCache>
                <c:formatCode>0.0%</c:formatCode>
                <c:ptCount val="6"/>
                <c:pt idx="0">
                  <c:v>8.7227795448984624E-2</c:v>
                </c:pt>
                <c:pt idx="1">
                  <c:v>3.0538989535276118E-2</c:v>
                </c:pt>
                <c:pt idx="2">
                  <c:v>1.5963487071977811E-2</c:v>
                </c:pt>
                <c:pt idx="3">
                  <c:v>3.3832727898028825E-2</c:v>
                </c:pt>
                <c:pt idx="4">
                  <c:v>6.0149281659978904E-2</c:v>
                </c:pt>
                <c:pt idx="5">
                  <c:v>3.5359874485193288E-2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Oriente!$D$19</c:f>
              <c:strCache>
                <c:ptCount val="1"/>
                <c:pt idx="0">
                  <c:v>Alquiler de vivienda, combustibles y electricidad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Oriente!$I$15:$N$15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Oriente!$I$19:$N$19</c:f>
              <c:numCache>
                <c:formatCode>0.0%</c:formatCode>
                <c:ptCount val="6"/>
                <c:pt idx="0">
                  <c:v>1.520564042303163E-2</c:v>
                </c:pt>
                <c:pt idx="1">
                  <c:v>1.171377641965865E-2</c:v>
                </c:pt>
                <c:pt idx="2">
                  <c:v>5.1552524998283999E-2</c:v>
                </c:pt>
                <c:pt idx="3">
                  <c:v>3.6904865523544217E-2</c:v>
                </c:pt>
                <c:pt idx="4">
                  <c:v>1.1751867707546326E-2</c:v>
                </c:pt>
                <c:pt idx="5">
                  <c:v>1.2880610636356149E-2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Oriente!$D$22</c:f>
              <c:strCache>
                <c:ptCount val="1"/>
                <c:pt idx="0">
                  <c:v>Transportes y comunicaciones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Oriente!$I$15:$N$15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Oriente!$I$22:$N$22</c:f>
              <c:numCache>
                <c:formatCode>0.0%</c:formatCode>
                <c:ptCount val="6"/>
                <c:pt idx="0">
                  <c:v>4.2888455918168367E-2</c:v>
                </c:pt>
                <c:pt idx="1">
                  <c:v>-1.1326218444221214E-2</c:v>
                </c:pt>
                <c:pt idx="2">
                  <c:v>4.2375283446711931E-2</c:v>
                </c:pt>
                <c:pt idx="3">
                  <c:v>3.92023566734645E-3</c:v>
                </c:pt>
                <c:pt idx="4">
                  <c:v>2.8101934406248086E-2</c:v>
                </c:pt>
                <c:pt idx="5">
                  <c:v>2.0220426802493918E-2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Oriente!$D$23</c:f>
              <c:strCache>
                <c:ptCount val="1"/>
                <c:pt idx="0">
                  <c:v>Esparcimiento,  servicios culturales y de enseñanza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Oriente!$I$15:$N$15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Oriente!$I$23:$N$23</c:f>
              <c:numCache>
                <c:formatCode>0.0%</c:formatCode>
                <c:ptCount val="6"/>
                <c:pt idx="0">
                  <c:v>1.2683313515655881E-2</c:v>
                </c:pt>
                <c:pt idx="1">
                  <c:v>5.1859099804305586E-3</c:v>
                </c:pt>
                <c:pt idx="2">
                  <c:v>9.369220286187252E-3</c:v>
                </c:pt>
                <c:pt idx="3">
                  <c:v>1.1717337319478105E-2</c:v>
                </c:pt>
                <c:pt idx="4">
                  <c:v>2.0780211138383686E-2</c:v>
                </c:pt>
                <c:pt idx="5">
                  <c:v>3.1166102486284597E-2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749824"/>
        <c:axId val="74751360"/>
      </c:lineChart>
      <c:catAx>
        <c:axId val="747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00"/>
            </a:pPr>
            <a:endParaRPr lang="es-PE"/>
          </a:p>
        </c:txPr>
        <c:crossAx val="74751360"/>
        <c:crosses val="autoZero"/>
        <c:auto val="1"/>
        <c:lblAlgn val="ctr"/>
        <c:lblOffset val="100"/>
        <c:noMultiLvlLbl val="0"/>
      </c:catAx>
      <c:valAx>
        <c:axId val="74751360"/>
        <c:scaling>
          <c:orientation val="minMax"/>
          <c:max val="0.1"/>
          <c:min val="-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74749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122771335814361"/>
          <c:y val="0.82450798611111109"/>
          <c:w val="0.84464075760629553"/>
          <c:h val="8.7452083333333333E-2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156270</xdr:colOff>
      <xdr:row>10</xdr:row>
      <xdr:rowOff>2188</xdr:rowOff>
    </xdr:from>
    <xdr:to>
      <xdr:col>22</xdr:col>
      <xdr:colOff>834592</xdr:colOff>
      <xdr:row>25</xdr:row>
      <xdr:rowOff>24688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110987</xdr:colOff>
      <xdr:row>9</xdr:row>
      <xdr:rowOff>129208</xdr:rowOff>
    </xdr:from>
    <xdr:to>
      <xdr:col>15</xdr:col>
      <xdr:colOff>644387</xdr:colOff>
      <xdr:row>12</xdr:row>
      <xdr:rowOff>14908</xdr:rowOff>
    </xdr:to>
    <xdr:sp macro="" textlink="">
      <xdr:nvSpPr>
        <xdr:cNvPr id="15" name="14 Flecha abajo"/>
        <xdr:cNvSpPr/>
      </xdr:nvSpPr>
      <xdr:spPr>
        <a:xfrm rot="16200000">
          <a:off x="10966174" y="1805608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8</xdr:col>
      <xdr:colOff>161925</xdr:colOff>
      <xdr:row>32</xdr:row>
      <xdr:rowOff>23812</xdr:rowOff>
    </xdr:from>
    <xdr:to>
      <xdr:col>15</xdr:col>
      <xdr:colOff>513675</xdr:colOff>
      <xdr:row>47</xdr:row>
      <xdr:rowOff>46312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132664</xdr:colOff>
      <xdr:row>32</xdr:row>
      <xdr:rowOff>39460</xdr:rowOff>
    </xdr:from>
    <xdr:to>
      <xdr:col>22</xdr:col>
      <xdr:colOff>810986</xdr:colOff>
      <xdr:row>47</xdr:row>
      <xdr:rowOff>61960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0.93248</cdr:y>
    </cdr:from>
    <cdr:to>
      <cdr:x>1</cdr:x>
      <cdr:y>0.98696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24149"/>
          <a:ext cx="5414909" cy="15916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00">
              <a:latin typeface="+mn-lt"/>
            </a:rPr>
            <a:t>Fuente:</a:t>
          </a:r>
          <a:r>
            <a:rPr lang="es-PE" sz="700" baseline="0">
              <a:latin typeface="+mn-lt"/>
            </a:rPr>
            <a:t> INEI				                    Elaboración: CIE-PERUCÁMARAS</a:t>
          </a:r>
          <a:endParaRPr lang="es-PE" sz="700"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0.92824</cdr:y>
    </cdr:from>
    <cdr:to>
      <cdr:x>1</cdr:x>
      <cdr:y>0.98544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46350"/>
          <a:ext cx="4572000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>
              <a:latin typeface="+mn-lt"/>
            </a:rPr>
            <a:t>Fuente:</a:t>
          </a:r>
          <a:r>
            <a:rPr lang="es-PE" sz="700" baseline="0">
              <a:latin typeface="+mn-lt"/>
            </a:rPr>
            <a:t> INEI				                    Elaboración: CIE-PERUCÁMARAS</a:t>
          </a:r>
          <a:endParaRPr lang="es-PE" sz="700">
            <a:latin typeface="+mn-lt"/>
          </a:endParaRPr>
        </a:p>
      </cdr:txBody>
    </cdr:sp>
  </cdr:relSizeAnchor>
  <cdr:relSizeAnchor xmlns:cdr="http://schemas.openxmlformats.org/drawingml/2006/chartDrawing">
    <cdr:from>
      <cdr:x>0.87136</cdr:x>
      <cdr:y>0.59697</cdr:y>
    </cdr:from>
    <cdr:to>
      <cdr:x>0.89606</cdr:x>
      <cdr:y>0.65319</cdr:y>
    </cdr:to>
    <cdr:sp macro="" textlink="">
      <cdr:nvSpPr>
        <cdr:cNvPr id="3" name="2 Flecha abajo"/>
        <cdr:cNvSpPr/>
      </cdr:nvSpPr>
      <cdr:spPr>
        <a:xfrm xmlns:a="http://schemas.openxmlformats.org/drawingml/2006/main">
          <a:off x="4705350" y="1719263"/>
          <a:ext cx="133350" cy="16192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0.64264</cdr:x>
      <cdr:y>0.58319</cdr:y>
    </cdr:from>
    <cdr:to>
      <cdr:x>0.66734</cdr:x>
      <cdr:y>0.63941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3470275" y="1679575"/>
          <a:ext cx="133350" cy="161925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0.41631</cdr:x>
      <cdr:y>0.5341</cdr:y>
    </cdr:from>
    <cdr:to>
      <cdr:x>0.44097</cdr:x>
      <cdr:y>0.59035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2248050" y="1538212"/>
          <a:ext cx="133200" cy="162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0.18932</cdr:x>
      <cdr:y>0.47735</cdr:y>
    </cdr:from>
    <cdr:to>
      <cdr:x>0.21399</cdr:x>
      <cdr:y>0.5336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1022350" y="1374775"/>
          <a:ext cx="133200" cy="162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solidFill>
            <a:schemeClr val="accent2">
              <a:lumMod val="20000"/>
              <a:lumOff val="8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0.93045</cdr:y>
    </cdr:from>
    <cdr:to>
      <cdr:x>1</cdr:x>
      <cdr:y>0.98493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9700"/>
          <a:ext cx="5393197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>
              <a:latin typeface="+mn-lt"/>
            </a:rPr>
            <a:t>Fuente:</a:t>
          </a:r>
          <a:r>
            <a:rPr lang="es-PE" sz="700" baseline="0">
              <a:latin typeface="+mn-lt"/>
            </a:rPr>
            <a:t> INEI				                    Elaboración: CIE-PERUCÁMARAS</a:t>
          </a:r>
          <a:endParaRPr lang="es-PE" sz="700"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40" t="s">
        <v>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8" ht="19.5" customHeight="1" x14ac:dyDescent="0.25">
      <c r="B4" s="117" t="s">
        <v>92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15" customHeight="1" x14ac:dyDescent="0.25">
      <c r="B5" s="141" t="s">
        <v>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2:18" ht="15" customHeight="1" x14ac:dyDescent="0.25">
      <c r="J6" s="13"/>
    </row>
    <row r="7" spans="2:18" ht="15" customHeight="1" x14ac:dyDescent="0.25">
      <c r="J7" s="1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D23" sqref="D23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x14ac:dyDescent="0.25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x14ac:dyDescent="0.25"/>
    <row r="11" spans="2:15" x14ac:dyDescent="0.25"/>
    <row r="12" spans="2:15" x14ac:dyDescent="0.25">
      <c r="F12" s="19" t="s">
        <v>7</v>
      </c>
      <c r="J12" s="3">
        <v>2</v>
      </c>
    </row>
    <row r="13" spans="2:15" x14ac:dyDescent="0.25">
      <c r="G13" s="19" t="s">
        <v>8</v>
      </c>
      <c r="J13" s="3">
        <v>3</v>
      </c>
    </row>
    <row r="14" spans="2:15" x14ac:dyDescent="0.25">
      <c r="G14" s="19" t="s">
        <v>9</v>
      </c>
      <c r="J14" s="3">
        <v>4</v>
      </c>
    </row>
    <row r="15" spans="2:15" x14ac:dyDescent="0.25">
      <c r="G15" s="19" t="s">
        <v>10</v>
      </c>
      <c r="J15" s="3">
        <v>5</v>
      </c>
    </row>
    <row r="16" spans="2:15" x14ac:dyDescent="0.25">
      <c r="G16" s="19" t="s">
        <v>11</v>
      </c>
      <c r="J16" s="3">
        <v>6</v>
      </c>
    </row>
    <row r="17" spans="7:10" x14ac:dyDescent="0.25">
      <c r="J17" s="3"/>
    </row>
    <row r="18" spans="7:10" x14ac:dyDescent="0.25">
      <c r="G18"/>
      <c r="J18" s="3"/>
    </row>
    <row r="19" spans="7:10" x14ac:dyDescent="0.25">
      <c r="J19" s="3"/>
    </row>
    <row r="20" spans="7:10" x14ac:dyDescent="0.25">
      <c r="J20" s="3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Oriente!A1" display="Oriente"/>
    <hyperlink ref="G13" location="Amazonas!A1" display="Amazonas"/>
    <hyperlink ref="G14" location="Loreto!A1" display="Loreto"/>
    <hyperlink ref="G15" location="'San Martín'!A1" display="San Martín"/>
    <hyperlink ref="G16" location="Ucayali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5"/>
  <sheetViews>
    <sheetView zoomScaleNormal="100" workbookViewId="0">
      <selection activeCell="A26" sqref="A2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20" customWidth="1"/>
    <col min="18" max="18" width="14" style="20" customWidth="1"/>
    <col min="19" max="19" width="16.7109375" style="20" customWidth="1"/>
    <col min="20" max="20" width="13.85546875" style="20" customWidth="1"/>
    <col min="21" max="21" width="13.28515625" style="20" customWidth="1"/>
    <col min="22" max="22" width="12.85546875" style="20" customWidth="1"/>
    <col min="23" max="23" width="13.5703125" style="20" customWidth="1"/>
    <col min="24" max="24" width="1.7109375" style="20" customWidth="1"/>
    <col min="25" max="16384" width="11.42578125" style="12" hidden="1"/>
  </cols>
  <sheetData>
    <row r="1" spans="2:23" x14ac:dyDescent="0.25">
      <c r="B1" s="126" t="s">
        <v>12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81"/>
    </row>
    <row r="2" spans="2:23" x14ac:dyDescent="0.2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81"/>
    </row>
    <row r="3" spans="2:23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23" x14ac:dyDescent="0.25">
      <c r="B4" s="14" t="str">
        <f>+C31</f>
        <v>2. Variación porcentual anual del IPC de las regiones del Oriente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23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R6" s="82"/>
      <c r="S6" s="83"/>
      <c r="T6" s="83"/>
      <c r="U6" s="83"/>
      <c r="V6" s="83"/>
      <c r="W6" s="84"/>
    </row>
    <row r="7" spans="2:23" x14ac:dyDescent="0.25">
      <c r="B7" s="30"/>
      <c r="C7" s="125" t="s">
        <v>37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1"/>
      <c r="R7" s="85"/>
      <c r="S7" s="86"/>
      <c r="T7" s="86"/>
      <c r="U7" s="86"/>
      <c r="V7" s="86"/>
      <c r="W7" s="87"/>
    </row>
    <row r="8" spans="2:23" x14ac:dyDescent="0.25">
      <c r="B8" s="3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1"/>
      <c r="R8" s="85"/>
      <c r="S8" s="86"/>
      <c r="T8" s="86"/>
      <c r="U8" s="86"/>
      <c r="V8" s="86"/>
      <c r="W8" s="87"/>
    </row>
    <row r="9" spans="2:23" x14ac:dyDescent="0.25">
      <c r="B9" s="30"/>
      <c r="C9" s="128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Todos los grupos registraron alzas en sus respectivos Índices de precios.")</f>
        <v>La variación anual de enero a diciembre 2016 en esta región registró una tasa de 3.1%, impulsado por el aumento general en los precios del grupo Alimentos y bebidas que registró un incremento del 3.5% como principal grupo de consumo, cabe resaltar el aumento en los precios de  Cuidados y conservación de la salud en 4.8%. Todos los grupos registraron alzas en sus respectivos Índices de precios.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32"/>
      <c r="R9" s="85"/>
      <c r="S9" s="86"/>
      <c r="T9" s="86"/>
      <c r="U9" s="86"/>
      <c r="V9" s="86"/>
      <c r="W9" s="87"/>
    </row>
    <row r="10" spans="2:23" x14ac:dyDescent="0.25">
      <c r="B10" s="3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32"/>
      <c r="R10" s="85"/>
      <c r="S10" s="86"/>
      <c r="T10" s="86"/>
      <c r="U10" s="86"/>
      <c r="V10" s="86"/>
      <c r="W10" s="87"/>
    </row>
    <row r="11" spans="2:23" x14ac:dyDescent="0.25">
      <c r="B11" s="3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32"/>
      <c r="R11" s="85"/>
      <c r="S11" s="86"/>
      <c r="T11" s="86"/>
      <c r="U11" s="86"/>
      <c r="V11" s="86"/>
      <c r="W11" s="87"/>
    </row>
    <row r="12" spans="2:23" x14ac:dyDescent="0.25">
      <c r="B12" s="30"/>
      <c r="C12" s="2"/>
      <c r="D12" s="119" t="s">
        <v>83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"/>
      <c r="P12" s="33"/>
      <c r="R12" s="85"/>
      <c r="S12" s="86"/>
      <c r="T12" s="86"/>
      <c r="U12" s="86"/>
      <c r="V12" s="86"/>
      <c r="W12" s="87"/>
    </row>
    <row r="13" spans="2:23" x14ac:dyDescent="0.25">
      <c r="B13" s="30"/>
      <c r="C13" s="2"/>
      <c r="D13" s="122" t="s">
        <v>81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2"/>
      <c r="P13" s="33"/>
      <c r="R13" s="85"/>
      <c r="S13" s="86"/>
      <c r="T13" s="86"/>
      <c r="U13" s="86"/>
      <c r="V13" s="86"/>
      <c r="W13" s="87"/>
    </row>
    <row r="14" spans="2:23" x14ac:dyDescent="0.25">
      <c r="B14" s="30"/>
      <c r="C14" s="2"/>
      <c r="D14" s="129" t="s">
        <v>17</v>
      </c>
      <c r="E14" s="130"/>
      <c r="F14" s="130"/>
      <c r="G14" s="130"/>
      <c r="H14" s="131"/>
      <c r="I14" s="135" t="s">
        <v>16</v>
      </c>
      <c r="J14" s="136"/>
      <c r="K14" s="136"/>
      <c r="L14" s="136"/>
      <c r="M14" s="136"/>
      <c r="N14" s="137"/>
      <c r="O14" s="2"/>
      <c r="P14" s="33"/>
      <c r="R14" s="85"/>
      <c r="S14" s="86"/>
      <c r="T14" s="86"/>
      <c r="U14" s="86"/>
      <c r="V14" s="86"/>
      <c r="W14" s="87"/>
    </row>
    <row r="15" spans="2:23" x14ac:dyDescent="0.25">
      <c r="B15" s="30"/>
      <c r="C15" s="2"/>
      <c r="D15" s="132"/>
      <c r="E15" s="133"/>
      <c r="F15" s="133"/>
      <c r="G15" s="133"/>
      <c r="H15" s="134"/>
      <c r="I15" s="42">
        <v>2011</v>
      </c>
      <c r="J15" s="42">
        <v>2012</v>
      </c>
      <c r="K15" s="42">
        <v>2013</v>
      </c>
      <c r="L15" s="42">
        <v>2014</v>
      </c>
      <c r="M15" s="42">
        <v>2015</v>
      </c>
      <c r="N15" s="42">
        <v>2016</v>
      </c>
      <c r="O15" s="2"/>
      <c r="P15" s="33"/>
      <c r="R15" s="85"/>
      <c r="S15" s="86"/>
      <c r="T15" s="86"/>
      <c r="U15" s="86"/>
      <c r="V15" s="86"/>
      <c r="W15" s="87"/>
    </row>
    <row r="16" spans="2:23" x14ac:dyDescent="0.25">
      <c r="B16" s="30"/>
      <c r="C16" s="2"/>
      <c r="D16" s="91" t="s">
        <v>76</v>
      </c>
      <c r="E16" s="92"/>
      <c r="F16" s="92"/>
      <c r="G16" s="92"/>
      <c r="H16" s="93"/>
      <c r="I16" s="51">
        <v>5.4440211019929796E-2</v>
      </c>
      <c r="J16" s="47">
        <v>1.8715400829221851E-2</v>
      </c>
      <c r="K16" s="47">
        <v>2.0031377185602883E-2</v>
      </c>
      <c r="L16" s="47">
        <v>2.5812491641032498E-2</v>
      </c>
      <c r="M16" s="47">
        <v>4.1807909604519633E-2</v>
      </c>
      <c r="N16" s="47">
        <v>3.0827632237610647E-2</v>
      </c>
      <c r="O16" s="2"/>
      <c r="P16" s="33"/>
      <c r="R16" s="85"/>
      <c r="S16" s="86"/>
      <c r="T16" s="86"/>
      <c r="U16" s="86"/>
      <c r="V16" s="86"/>
      <c r="W16" s="87"/>
    </row>
    <row r="17" spans="2:23" x14ac:dyDescent="0.25">
      <c r="B17" s="30"/>
      <c r="C17" s="2"/>
      <c r="D17" s="95" t="s">
        <v>19</v>
      </c>
      <c r="E17" s="96"/>
      <c r="F17" s="96"/>
      <c r="G17" s="96"/>
      <c r="H17" s="97"/>
      <c r="I17" s="94">
        <v>8.7227795448984624E-2</v>
      </c>
      <c r="J17" s="26">
        <v>3.0538989535276118E-2</v>
      </c>
      <c r="K17" s="26">
        <v>1.5963487071977811E-2</v>
      </c>
      <c r="L17" s="26">
        <v>3.3832727898028825E-2</v>
      </c>
      <c r="M17" s="26">
        <v>6.0149281659978904E-2</v>
      </c>
      <c r="N17" s="26">
        <v>3.5359874485193288E-2</v>
      </c>
      <c r="O17" s="2"/>
      <c r="P17" s="33"/>
      <c r="R17" s="85"/>
      <c r="S17" s="86"/>
      <c r="T17" s="86"/>
      <c r="U17" s="86"/>
      <c r="V17" s="86"/>
      <c r="W17" s="87"/>
    </row>
    <row r="18" spans="2:23" x14ac:dyDescent="0.25">
      <c r="B18" s="30"/>
      <c r="C18" s="2"/>
      <c r="D18" s="95" t="s">
        <v>20</v>
      </c>
      <c r="E18" s="96"/>
      <c r="F18" s="96"/>
      <c r="G18" s="96"/>
      <c r="H18" s="97"/>
      <c r="I18" s="26">
        <v>2.8502569903843922E-2</v>
      </c>
      <c r="J18" s="26">
        <v>2.1280665678350852E-2</v>
      </c>
      <c r="K18" s="26">
        <v>8.8031466566773631E-3</v>
      </c>
      <c r="L18" s="26">
        <v>1.0002784998143444E-2</v>
      </c>
      <c r="M18" s="26">
        <v>1.222454560077213E-2</v>
      </c>
      <c r="N18" s="26">
        <v>1.9341218133527072E-2</v>
      </c>
      <c r="O18" s="2"/>
      <c r="P18" s="33"/>
      <c r="R18" s="85"/>
      <c r="S18" s="86"/>
      <c r="T18" s="86"/>
      <c r="U18" s="86"/>
      <c r="V18" s="86"/>
      <c r="W18" s="87"/>
    </row>
    <row r="19" spans="2:23" x14ac:dyDescent="0.25">
      <c r="B19" s="30"/>
      <c r="C19" s="2"/>
      <c r="D19" s="95" t="s">
        <v>77</v>
      </c>
      <c r="E19" s="96"/>
      <c r="F19" s="96"/>
      <c r="G19" s="96"/>
      <c r="H19" s="97"/>
      <c r="I19" s="26">
        <v>1.520564042303163E-2</v>
      </c>
      <c r="J19" s="26">
        <v>1.171377641965865E-2</v>
      </c>
      <c r="K19" s="26">
        <v>5.1552524998283999E-2</v>
      </c>
      <c r="L19" s="26">
        <v>3.6904865523544217E-2</v>
      </c>
      <c r="M19" s="26">
        <v>1.1751867707546326E-2</v>
      </c>
      <c r="N19" s="26">
        <v>1.2880610636356149E-2</v>
      </c>
      <c r="O19" s="2"/>
      <c r="P19" s="33"/>
      <c r="R19" s="85"/>
      <c r="S19" s="86"/>
      <c r="T19" s="86"/>
      <c r="U19" s="86"/>
      <c r="V19" s="86"/>
      <c r="W19" s="87"/>
    </row>
    <row r="20" spans="2:23" x14ac:dyDescent="0.25">
      <c r="B20" s="30"/>
      <c r="C20" s="2"/>
      <c r="D20" s="95" t="s">
        <v>78</v>
      </c>
      <c r="E20" s="96"/>
      <c r="F20" s="96"/>
      <c r="G20" s="96"/>
      <c r="H20" s="97"/>
      <c r="I20" s="26">
        <v>8.9849024180679304E-3</v>
      </c>
      <c r="J20" s="26">
        <v>2.0194155859956098E-3</v>
      </c>
      <c r="K20" s="26">
        <v>2.2678710178710038E-2</v>
      </c>
      <c r="L20" s="26">
        <v>2.6259556484163449E-2</v>
      </c>
      <c r="M20" s="26">
        <v>3.7571719415139704E-2</v>
      </c>
      <c r="N20" s="26">
        <v>3.0190866928291094E-2</v>
      </c>
      <c r="O20" s="2"/>
      <c r="P20" s="33"/>
      <c r="R20" s="85"/>
      <c r="S20" s="86"/>
      <c r="T20" s="86"/>
      <c r="U20" s="86"/>
      <c r="V20" s="86"/>
      <c r="W20" s="87"/>
    </row>
    <row r="21" spans="2:23" x14ac:dyDescent="0.25">
      <c r="B21" s="30"/>
      <c r="C21" s="2"/>
      <c r="D21" s="95" t="s">
        <v>21</v>
      </c>
      <c r="E21" s="96"/>
      <c r="F21" s="96"/>
      <c r="G21" s="96"/>
      <c r="H21" s="97"/>
      <c r="I21" s="26">
        <v>2.5509711083196329E-2</v>
      </c>
      <c r="J21" s="26">
        <v>2.8055215301988179E-2</v>
      </c>
      <c r="K21" s="26">
        <v>9.5318836926883144E-3</v>
      </c>
      <c r="L21" s="26">
        <v>3.2592659842484162E-2</v>
      </c>
      <c r="M21" s="26">
        <v>3.1541927684360926E-2</v>
      </c>
      <c r="N21" s="26">
        <v>4.8369912635840562E-2</v>
      </c>
      <c r="O21" s="2"/>
      <c r="P21" s="33"/>
      <c r="R21" s="85"/>
      <c r="S21" s="86"/>
      <c r="T21" s="86"/>
      <c r="U21" s="86"/>
      <c r="V21" s="86"/>
      <c r="W21" s="87"/>
    </row>
    <row r="22" spans="2:23" x14ac:dyDescent="0.25">
      <c r="B22" s="30"/>
      <c r="C22" s="2"/>
      <c r="D22" s="95" t="s">
        <v>79</v>
      </c>
      <c r="E22" s="96"/>
      <c r="F22" s="96"/>
      <c r="G22" s="96"/>
      <c r="H22" s="97"/>
      <c r="I22" s="26">
        <v>4.2888455918168367E-2</v>
      </c>
      <c r="J22" s="26">
        <v>-1.1326218444221214E-2</v>
      </c>
      <c r="K22" s="26">
        <v>4.2375283446711931E-2</v>
      </c>
      <c r="L22" s="26">
        <v>3.92023566734645E-3</v>
      </c>
      <c r="M22" s="26">
        <v>2.8101934406248086E-2</v>
      </c>
      <c r="N22" s="26">
        <v>2.0220426802493918E-2</v>
      </c>
      <c r="O22" s="2"/>
      <c r="P22" s="33"/>
      <c r="R22" s="85"/>
      <c r="S22" s="86"/>
      <c r="T22" s="86"/>
      <c r="U22" s="86"/>
      <c r="V22" s="86"/>
      <c r="W22" s="87"/>
    </row>
    <row r="23" spans="2:23" x14ac:dyDescent="0.25">
      <c r="B23" s="30"/>
      <c r="C23" s="2"/>
      <c r="D23" s="95" t="s">
        <v>80</v>
      </c>
      <c r="E23" s="96"/>
      <c r="F23" s="96"/>
      <c r="G23" s="96"/>
      <c r="H23" s="97"/>
      <c r="I23" s="26">
        <v>1.2683313515655881E-2</v>
      </c>
      <c r="J23" s="26">
        <v>5.1859099804305586E-3</v>
      </c>
      <c r="K23" s="26">
        <v>9.369220286187252E-3</v>
      </c>
      <c r="L23" s="26">
        <v>1.1717337319478105E-2</v>
      </c>
      <c r="M23" s="26">
        <v>2.0780211138383686E-2</v>
      </c>
      <c r="N23" s="26">
        <v>3.1166102486284597E-2</v>
      </c>
      <c r="O23" s="2"/>
      <c r="P23" s="33"/>
      <c r="R23" s="85"/>
      <c r="S23" s="86"/>
      <c r="T23" s="86"/>
      <c r="U23" s="86"/>
      <c r="V23" s="86"/>
      <c r="W23" s="87"/>
    </row>
    <row r="24" spans="2:23" x14ac:dyDescent="0.25">
      <c r="B24" s="30"/>
      <c r="C24" s="2"/>
      <c r="D24" s="95" t="s">
        <v>23</v>
      </c>
      <c r="E24" s="96"/>
      <c r="F24" s="96"/>
      <c r="G24" s="96"/>
      <c r="H24" s="97"/>
      <c r="I24" s="25">
        <v>3.0088236013003256E-2</v>
      </c>
      <c r="J24" s="25">
        <v>2.0097760060744152E-2</v>
      </c>
      <c r="K24" s="25">
        <v>1.5956828173338433E-2</v>
      </c>
      <c r="L24" s="25">
        <v>2.0605810838656424E-2</v>
      </c>
      <c r="M24" s="25">
        <v>2.6022388227112669E-2</v>
      </c>
      <c r="N24" s="25">
        <v>3.5485493145593239E-2</v>
      </c>
      <c r="O24" s="2"/>
      <c r="P24" s="33"/>
      <c r="R24" s="85"/>
      <c r="S24" s="86"/>
      <c r="T24" s="86"/>
      <c r="U24" s="86"/>
      <c r="V24" s="86"/>
      <c r="W24" s="87"/>
    </row>
    <row r="25" spans="2:23" x14ac:dyDescent="0.25">
      <c r="B25" s="30"/>
      <c r="C25" s="2"/>
      <c r="D25" s="127" t="s">
        <v>27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"/>
      <c r="P25" s="33"/>
      <c r="R25" s="85"/>
      <c r="S25" s="86"/>
      <c r="T25" s="86"/>
      <c r="U25" s="86"/>
      <c r="V25" s="86"/>
      <c r="W25" s="87"/>
    </row>
    <row r="26" spans="2:23" x14ac:dyDescent="0.25">
      <c r="B26" s="30"/>
      <c r="C26" s="2"/>
      <c r="D26" s="98" t="s">
        <v>82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3"/>
      <c r="R26" s="85"/>
      <c r="S26" s="86"/>
      <c r="T26" s="86"/>
      <c r="U26" s="86"/>
      <c r="V26" s="86"/>
      <c r="W26" s="87"/>
    </row>
    <row r="27" spans="2:23" x14ac:dyDescent="0.2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R27" s="88"/>
      <c r="S27" s="89"/>
      <c r="T27" s="89"/>
      <c r="U27" s="89"/>
      <c r="V27" s="89"/>
      <c r="W27" s="90"/>
    </row>
    <row r="30" spans="2:23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R30" s="82"/>
      <c r="S30" s="83"/>
      <c r="T30" s="83"/>
      <c r="U30" s="83"/>
      <c r="V30" s="83"/>
      <c r="W30" s="84"/>
    </row>
    <row r="31" spans="2:23" x14ac:dyDescent="0.25">
      <c r="B31" s="30"/>
      <c r="C31" s="125" t="s">
        <v>86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3"/>
      <c r="R31" s="85"/>
      <c r="S31" s="86"/>
      <c r="T31" s="86"/>
      <c r="U31" s="86"/>
      <c r="V31" s="86"/>
      <c r="W31" s="87"/>
    </row>
    <row r="32" spans="2:23" x14ac:dyDescent="0.25">
      <c r="B32" s="3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3"/>
      <c r="R32" s="85"/>
      <c r="S32" s="86"/>
      <c r="T32" s="86"/>
      <c r="U32" s="86"/>
      <c r="V32" s="86"/>
      <c r="W32" s="87"/>
    </row>
    <row r="33" spans="2:23" x14ac:dyDescent="0.25">
      <c r="B33" s="30"/>
      <c r="C33" s="120" t="s">
        <v>87</v>
      </c>
      <c r="D33" s="120"/>
      <c r="E33" s="120"/>
      <c r="F33" s="120"/>
      <c r="G33" s="112"/>
      <c r="H33" s="112"/>
      <c r="I33" s="112"/>
      <c r="J33" s="112"/>
      <c r="K33" s="112"/>
      <c r="L33" s="112"/>
      <c r="M33" s="112"/>
      <c r="N33" s="112"/>
      <c r="O33" s="112"/>
      <c r="P33" s="33"/>
      <c r="R33" s="85"/>
      <c r="S33" s="86"/>
      <c r="T33" s="86"/>
      <c r="U33" s="86"/>
      <c r="V33" s="86"/>
      <c r="W33" s="87"/>
    </row>
    <row r="34" spans="2:23" x14ac:dyDescent="0.25">
      <c r="B34" s="30"/>
      <c r="C34" s="120"/>
      <c r="D34" s="120"/>
      <c r="E34" s="120"/>
      <c r="F34" s="120"/>
      <c r="G34" s="112"/>
      <c r="H34" s="112"/>
      <c r="I34" s="112"/>
      <c r="J34" s="112"/>
      <c r="K34" s="112"/>
      <c r="L34" s="112"/>
      <c r="M34" s="112"/>
      <c r="N34" s="112"/>
      <c r="O34" s="112"/>
      <c r="P34" s="33"/>
      <c r="R34" s="85"/>
      <c r="S34" s="86"/>
      <c r="T34" s="86"/>
      <c r="U34" s="86"/>
      <c r="V34" s="86"/>
      <c r="W34" s="87"/>
    </row>
    <row r="35" spans="2:23" x14ac:dyDescent="0.25"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3"/>
      <c r="R35" s="85"/>
      <c r="S35" s="86"/>
      <c r="T35" s="86"/>
      <c r="U35" s="86"/>
      <c r="V35" s="86"/>
      <c r="W35" s="87"/>
    </row>
    <row r="36" spans="2:23" x14ac:dyDescent="0.25">
      <c r="B36" s="30"/>
      <c r="C36" s="123" t="s">
        <v>90</v>
      </c>
      <c r="D36" s="123"/>
      <c r="E36" s="123"/>
      <c r="F36" s="123"/>
      <c r="K36" s="53"/>
      <c r="P36" s="33"/>
      <c r="R36" s="85"/>
      <c r="S36" s="86"/>
      <c r="T36" s="86"/>
      <c r="U36" s="86"/>
      <c r="V36" s="86"/>
      <c r="W36" s="87"/>
    </row>
    <row r="37" spans="2:23" x14ac:dyDescent="0.25">
      <c r="B37" s="30"/>
      <c r="C37" s="124" t="s">
        <v>89</v>
      </c>
      <c r="D37" s="124"/>
      <c r="E37" s="124"/>
      <c r="F37" s="124"/>
      <c r="K37" s="2"/>
      <c r="P37" s="33"/>
      <c r="R37" s="85"/>
      <c r="S37" s="86"/>
      <c r="T37" s="86"/>
      <c r="U37" s="86"/>
      <c r="V37" s="86"/>
      <c r="W37" s="87"/>
    </row>
    <row r="38" spans="2:23" x14ac:dyDescent="0.25">
      <c r="B38" s="30"/>
      <c r="C38" s="103" t="s">
        <v>1</v>
      </c>
      <c r="D38" s="67">
        <v>2015</v>
      </c>
      <c r="E38" s="67">
        <v>2016</v>
      </c>
      <c r="F38" s="67" t="s">
        <v>91</v>
      </c>
      <c r="K38" s="100"/>
      <c r="P38" s="33"/>
      <c r="R38" s="85"/>
      <c r="S38" s="86"/>
      <c r="T38" s="86"/>
      <c r="U38" s="86"/>
      <c r="V38" s="86"/>
      <c r="W38" s="87"/>
    </row>
    <row r="39" spans="2:23" x14ac:dyDescent="0.25">
      <c r="B39" s="30"/>
      <c r="C39" s="111" t="s">
        <v>11</v>
      </c>
      <c r="D39" s="107">
        <v>3.2170443935149784E-2</v>
      </c>
      <c r="E39" s="107">
        <v>3.8980263157894823E-2</v>
      </c>
      <c r="F39" s="114">
        <f>+(E39-D39)*100</f>
        <v>0.68098192227450394</v>
      </c>
      <c r="K39" s="61"/>
      <c r="P39" s="33"/>
      <c r="R39" s="85"/>
      <c r="S39" s="86"/>
      <c r="T39" s="86"/>
      <c r="U39" s="86"/>
      <c r="V39" s="86"/>
      <c r="W39" s="87"/>
    </row>
    <row r="40" spans="2:23" x14ac:dyDescent="0.25">
      <c r="B40" s="30"/>
      <c r="C40" s="102" t="s">
        <v>9</v>
      </c>
      <c r="D40" s="108">
        <v>3.0102040816326614E-2</v>
      </c>
      <c r="E40" s="108">
        <v>3.1533762588740188E-2</v>
      </c>
      <c r="F40" s="115">
        <f>+(E40-D40)*100</f>
        <v>0.14317217724135745</v>
      </c>
      <c r="K40" s="61"/>
      <c r="P40" s="33"/>
      <c r="R40" s="85"/>
      <c r="S40" s="86"/>
      <c r="T40" s="86"/>
      <c r="U40" s="86"/>
      <c r="V40" s="86"/>
      <c r="W40" s="87"/>
    </row>
    <row r="41" spans="2:23" x14ac:dyDescent="0.25">
      <c r="B41" s="30"/>
      <c r="C41" s="101" t="s">
        <v>8</v>
      </c>
      <c r="D41" s="108">
        <v>5.3184910327767509E-2</v>
      </c>
      <c r="E41" s="108">
        <v>2.6759500041942941E-2</v>
      </c>
      <c r="F41" s="115">
        <f>+(E41-D41)*100</f>
        <v>-2.6425410285824569</v>
      </c>
      <c r="K41" s="61"/>
      <c r="P41" s="33"/>
      <c r="R41" s="85"/>
      <c r="S41" s="86"/>
      <c r="T41" s="86"/>
      <c r="U41" s="86"/>
      <c r="V41" s="86"/>
      <c r="W41" s="87"/>
    </row>
    <row r="42" spans="2:23" x14ac:dyDescent="0.25">
      <c r="B42" s="30"/>
      <c r="C42" s="104" t="s">
        <v>10</v>
      </c>
      <c r="D42" s="109">
        <v>5.2777777777777812E-2</v>
      </c>
      <c r="E42" s="109">
        <v>2.5789428887564858E-2</v>
      </c>
      <c r="F42" s="116">
        <f>+(E42-D42)*100</f>
        <v>-2.6988348890212954</v>
      </c>
      <c r="K42" s="61"/>
      <c r="P42" s="33"/>
      <c r="R42" s="85"/>
      <c r="S42" s="86"/>
      <c r="T42" s="86"/>
      <c r="U42" s="86"/>
      <c r="V42" s="86"/>
      <c r="W42" s="87"/>
    </row>
    <row r="43" spans="2:23" x14ac:dyDescent="0.25">
      <c r="B43" s="30"/>
      <c r="C43" s="106" t="s">
        <v>84</v>
      </c>
      <c r="D43" s="61"/>
      <c r="E43" s="61"/>
      <c r="F43" s="61"/>
      <c r="K43" s="61"/>
      <c r="P43" s="33"/>
      <c r="R43" s="85"/>
      <c r="S43" s="86"/>
      <c r="T43" s="86"/>
      <c r="U43" s="86"/>
      <c r="V43" s="86"/>
      <c r="W43" s="87"/>
    </row>
    <row r="44" spans="2:23" x14ac:dyDescent="0.25">
      <c r="B44" s="30"/>
      <c r="C44" s="105" t="s">
        <v>85</v>
      </c>
      <c r="D44" s="61"/>
      <c r="E44" s="61"/>
      <c r="F44" s="61"/>
      <c r="K44" s="61"/>
      <c r="P44" s="33"/>
      <c r="R44" s="85"/>
      <c r="S44" s="86"/>
      <c r="T44" s="86"/>
      <c r="U44" s="86"/>
      <c r="V44" s="86"/>
      <c r="W44" s="87"/>
    </row>
    <row r="45" spans="2:23" x14ac:dyDescent="0.25">
      <c r="B45" s="30"/>
      <c r="C45" s="1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33"/>
      <c r="R45" s="85"/>
      <c r="S45" s="86"/>
      <c r="T45" s="86"/>
      <c r="U45" s="86"/>
      <c r="V45" s="86"/>
      <c r="W45" s="87"/>
    </row>
    <row r="46" spans="2:23" x14ac:dyDescent="0.25">
      <c r="B46" s="30"/>
      <c r="C46" s="17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33"/>
      <c r="R46" s="85"/>
      <c r="S46" s="86"/>
      <c r="T46" s="86"/>
      <c r="U46" s="86"/>
      <c r="V46" s="86"/>
      <c r="W46" s="87"/>
    </row>
    <row r="47" spans="2:23" x14ac:dyDescent="0.25">
      <c r="B47" s="30"/>
      <c r="C47" s="17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33"/>
      <c r="R47" s="85"/>
      <c r="S47" s="86"/>
      <c r="T47" s="86"/>
      <c r="U47" s="86"/>
      <c r="V47" s="86"/>
      <c r="W47" s="87"/>
    </row>
    <row r="48" spans="2:23" x14ac:dyDescent="0.25">
      <c r="B48" s="30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33"/>
      <c r="R48" s="85"/>
      <c r="S48" s="86"/>
      <c r="T48" s="86"/>
      <c r="U48" s="86"/>
      <c r="V48" s="86"/>
      <c r="W48" s="87"/>
    </row>
    <row r="49" spans="2:23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R49" s="88"/>
      <c r="S49" s="89"/>
      <c r="T49" s="89"/>
      <c r="U49" s="89"/>
      <c r="V49" s="89"/>
      <c r="W49" s="90"/>
    </row>
    <row r="51" spans="2:23" x14ac:dyDescent="0.25">
      <c r="I51" s="2"/>
    </row>
    <row r="52" spans="2:23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R52" s="86"/>
      <c r="S52" s="86"/>
      <c r="T52" s="86"/>
      <c r="U52" s="86"/>
      <c r="V52" s="86"/>
      <c r="W52" s="86"/>
    </row>
    <row r="53" spans="2:23" x14ac:dyDescent="0.25">
      <c r="B53" s="7"/>
      <c r="C53" s="125" t="s">
        <v>67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8"/>
      <c r="R53" s="86"/>
      <c r="S53" s="86"/>
      <c r="T53" s="86"/>
      <c r="U53" s="86"/>
      <c r="V53" s="86"/>
      <c r="W53" s="86"/>
    </row>
    <row r="54" spans="2:23" x14ac:dyDescent="0.25">
      <c r="B54" s="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"/>
      <c r="R54" s="86"/>
      <c r="S54" s="86"/>
      <c r="T54" s="86"/>
      <c r="U54" s="86"/>
      <c r="V54" s="86"/>
      <c r="W54" s="86"/>
    </row>
    <row r="55" spans="2:23" x14ac:dyDescent="0.25">
      <c r="B55" s="7"/>
      <c r="C55" s="2"/>
      <c r="D55" s="2"/>
      <c r="E55" s="2"/>
      <c r="F55" s="2"/>
      <c r="G55" s="2"/>
      <c r="H55" s="2"/>
      <c r="I55" s="119" t="s">
        <v>66</v>
      </c>
      <c r="J55" s="119"/>
      <c r="K55" s="119"/>
      <c r="L55" s="119"/>
      <c r="M55" s="119"/>
      <c r="N55" s="119"/>
      <c r="O55" s="2"/>
      <c r="P55" s="8"/>
      <c r="R55" s="86"/>
      <c r="S55" s="86"/>
      <c r="T55" s="86"/>
      <c r="U55" s="86"/>
      <c r="V55" s="86"/>
      <c r="W55" s="86"/>
    </row>
    <row r="56" spans="2:23" x14ac:dyDescent="0.25">
      <c r="B56" s="7"/>
      <c r="I56" s="121" t="s">
        <v>88</v>
      </c>
      <c r="J56" s="121"/>
      <c r="K56" s="121"/>
      <c r="L56" s="121"/>
      <c r="M56" s="121"/>
      <c r="N56" s="121"/>
      <c r="O56" s="2"/>
      <c r="P56" s="8"/>
      <c r="R56" s="86"/>
      <c r="S56" s="86"/>
      <c r="T56" s="86"/>
      <c r="U56" s="86"/>
      <c r="V56" s="86"/>
      <c r="W56" s="86"/>
    </row>
    <row r="57" spans="2:23" x14ac:dyDescent="0.25">
      <c r="B57" s="7"/>
      <c r="C57" s="120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13.4%, en tanto los precios de Leche, quesos y huevos tuvieron un crecimiento de 5.6%. Por otro lado los precios por Combustibles, aumentaron 2.6% de enero a dicembre del 2016.</v>
      </c>
      <c r="D57" s="120"/>
      <c r="E57" s="120"/>
      <c r="F57" s="120"/>
      <c r="G57" s="120"/>
      <c r="I57" s="54" t="s">
        <v>52</v>
      </c>
      <c r="J57" s="55"/>
      <c r="K57" s="55"/>
      <c r="L57" s="56">
        <v>2015</v>
      </c>
      <c r="M57" s="56">
        <v>2016</v>
      </c>
      <c r="N57" s="57" t="s">
        <v>65</v>
      </c>
      <c r="O57" s="2"/>
      <c r="P57" s="8"/>
      <c r="R57" s="86"/>
      <c r="S57" s="86"/>
      <c r="T57" s="86"/>
      <c r="U57" s="86"/>
      <c r="V57" s="86"/>
      <c r="W57" s="86"/>
    </row>
    <row r="58" spans="2:23" x14ac:dyDescent="0.25">
      <c r="B58" s="7"/>
      <c r="C58" s="120"/>
      <c r="D58" s="120"/>
      <c r="E58" s="120"/>
      <c r="F58" s="120"/>
      <c r="G58" s="120"/>
      <c r="I58" s="66" t="s">
        <v>63</v>
      </c>
      <c r="J58" s="53"/>
      <c r="K58" s="53"/>
      <c r="L58" s="110"/>
      <c r="M58" s="110"/>
      <c r="N58" s="53"/>
      <c r="O58" s="2"/>
      <c r="P58" s="8"/>
      <c r="R58" s="86"/>
      <c r="S58" s="86"/>
      <c r="T58" s="86"/>
      <c r="U58" s="86"/>
      <c r="V58" s="86"/>
      <c r="W58" s="86"/>
    </row>
    <row r="59" spans="2:23" x14ac:dyDescent="0.25">
      <c r="B59" s="7"/>
      <c r="C59" s="120"/>
      <c r="D59" s="120"/>
      <c r="E59" s="120"/>
      <c r="F59" s="120"/>
      <c r="G59" s="120"/>
      <c r="I59" s="68" t="s">
        <v>53</v>
      </c>
      <c r="J59" s="69"/>
      <c r="K59" s="69"/>
      <c r="L59" s="70">
        <v>0.17358941981790377</v>
      </c>
      <c r="M59" s="70">
        <v>0.1338127866810126</v>
      </c>
      <c r="N59" s="71">
        <f>+(M59-L59)*100</f>
        <v>-3.9776633136891171</v>
      </c>
      <c r="O59" s="2"/>
      <c r="P59" s="8"/>
      <c r="R59" s="86"/>
      <c r="S59" s="86"/>
      <c r="T59" s="86"/>
      <c r="U59" s="86"/>
      <c r="V59" s="86"/>
      <c r="W59" s="86"/>
    </row>
    <row r="60" spans="2:23" x14ac:dyDescent="0.25">
      <c r="B60" s="7"/>
      <c r="C60" s="120"/>
      <c r="D60" s="120"/>
      <c r="E60" s="120"/>
      <c r="F60" s="120"/>
      <c r="G60" s="120"/>
      <c r="I60" s="68" t="s">
        <v>56</v>
      </c>
      <c r="J60" s="69"/>
      <c r="K60" s="69"/>
      <c r="L60" s="70">
        <v>1.6379516891376733E-2</v>
      </c>
      <c r="M60" s="70">
        <v>5.6404431776782449E-2</v>
      </c>
      <c r="N60" s="71">
        <f t="shared" ref="N60:N64" si="0">+(M60-L60)*100</f>
        <v>4.0024914885405716</v>
      </c>
      <c r="O60" s="2"/>
      <c r="P60" s="8"/>
      <c r="R60" s="86"/>
      <c r="S60" s="86"/>
      <c r="T60" s="86"/>
      <c r="U60" s="86"/>
      <c r="V60" s="86"/>
      <c r="W60" s="86"/>
    </row>
    <row r="61" spans="2:23" x14ac:dyDescent="0.25">
      <c r="B61" s="7"/>
      <c r="C61" s="2"/>
      <c r="D61" s="2"/>
      <c r="E61" s="2"/>
      <c r="F61" s="2"/>
      <c r="I61" s="68" t="s">
        <v>58</v>
      </c>
      <c r="J61" s="69"/>
      <c r="K61" s="69"/>
      <c r="L61" s="70">
        <v>5.8241515644128716E-2</v>
      </c>
      <c r="M61" s="70">
        <v>4.0319368848261927E-2</v>
      </c>
      <c r="N61" s="71">
        <f t="shared" si="0"/>
        <v>-1.7922146795866789</v>
      </c>
      <c r="O61" s="2"/>
      <c r="P61" s="8"/>
      <c r="R61" s="86"/>
      <c r="S61" s="86"/>
      <c r="T61" s="86"/>
      <c r="U61" s="86"/>
      <c r="V61" s="86"/>
      <c r="W61" s="86"/>
    </row>
    <row r="62" spans="2:23" x14ac:dyDescent="0.25">
      <c r="B62" s="7"/>
      <c r="C62" s="2"/>
      <c r="D62" s="2"/>
      <c r="E62" s="2"/>
      <c r="F62" s="2"/>
      <c r="I62" s="72" t="s">
        <v>75</v>
      </c>
      <c r="J62" s="73"/>
      <c r="K62" s="73"/>
      <c r="L62" s="74">
        <v>1.6495592867015629E-2</v>
      </c>
      <c r="M62" s="74">
        <v>3.4551169166982421E-2</v>
      </c>
      <c r="N62" s="75">
        <f t="shared" si="0"/>
        <v>1.8055576299966791</v>
      </c>
      <c r="O62" s="2"/>
      <c r="P62" s="8"/>
      <c r="R62" s="86"/>
      <c r="S62" s="86"/>
      <c r="T62" s="86"/>
      <c r="U62" s="86"/>
      <c r="V62" s="86"/>
      <c r="W62" s="86"/>
    </row>
    <row r="63" spans="2:23" x14ac:dyDescent="0.25">
      <c r="B63" s="7"/>
      <c r="C63" s="2"/>
      <c r="D63" s="2"/>
      <c r="E63" s="2"/>
      <c r="F63" s="2"/>
      <c r="I63" s="66" t="s">
        <v>64</v>
      </c>
      <c r="J63" s="2"/>
      <c r="K63" s="2"/>
      <c r="L63" s="2"/>
      <c r="M63" s="2"/>
      <c r="N63" s="62"/>
      <c r="O63" s="2"/>
      <c r="P63" s="8"/>
      <c r="R63" s="86"/>
      <c r="S63" s="86"/>
      <c r="T63" s="86"/>
      <c r="U63" s="86"/>
      <c r="V63" s="86"/>
      <c r="W63" s="86"/>
    </row>
    <row r="64" spans="2:23" x14ac:dyDescent="0.25">
      <c r="B64" s="7"/>
      <c r="C64" s="2"/>
      <c r="D64" s="2"/>
      <c r="E64" s="2"/>
      <c r="F64" s="2"/>
      <c r="I64" s="68" t="s">
        <v>61</v>
      </c>
      <c r="J64" s="69"/>
      <c r="K64" s="69"/>
      <c r="L64" s="70">
        <v>-8.5123544224110614E-2</v>
      </c>
      <c r="M64" s="70">
        <v>2.5739167831415832E-2</v>
      </c>
      <c r="N64" s="71">
        <f t="shared" si="0"/>
        <v>11.086271205552645</v>
      </c>
      <c r="O64" s="2"/>
      <c r="P64" s="8"/>
      <c r="R64" s="86"/>
      <c r="S64" s="86"/>
      <c r="T64" s="86"/>
      <c r="U64" s="86"/>
      <c r="V64" s="86"/>
      <c r="W64" s="86"/>
    </row>
    <row r="65" spans="2:23" x14ac:dyDescent="0.25">
      <c r="B65" s="7"/>
      <c r="C65" s="2"/>
      <c r="D65" s="2"/>
      <c r="E65" s="2"/>
      <c r="F65" s="2"/>
      <c r="I65" s="63" t="s">
        <v>69</v>
      </c>
      <c r="J65" s="2"/>
      <c r="K65" s="2"/>
      <c r="L65" s="2"/>
      <c r="M65" s="2"/>
      <c r="N65" s="2"/>
      <c r="O65" s="2"/>
      <c r="P65" s="8"/>
      <c r="R65" s="86"/>
      <c r="S65" s="86"/>
      <c r="T65" s="86"/>
      <c r="U65" s="86"/>
      <c r="V65" s="86"/>
      <c r="W65" s="86"/>
    </row>
    <row r="66" spans="2:23" x14ac:dyDescent="0.25">
      <c r="B66" s="7"/>
      <c r="C66" s="2"/>
      <c r="D66" s="2"/>
      <c r="E66" s="2"/>
      <c r="F66" s="2"/>
      <c r="I66" s="2"/>
      <c r="J66" s="2"/>
      <c r="K66" s="2"/>
      <c r="L66" s="2"/>
      <c r="M66" s="2"/>
      <c r="N66" s="2"/>
      <c r="O66" s="2"/>
      <c r="P66" s="8"/>
      <c r="R66" s="86"/>
      <c r="S66" s="86"/>
      <c r="T66" s="86"/>
      <c r="U66" s="86"/>
      <c r="V66" s="86"/>
      <c r="W66" s="86"/>
    </row>
    <row r="67" spans="2:23" x14ac:dyDescent="0.25">
      <c r="B67" s="7"/>
      <c r="C67" s="2"/>
      <c r="D67" s="2"/>
      <c r="E67" s="2"/>
      <c r="F67" s="2"/>
      <c r="I67" s="121" t="s">
        <v>70</v>
      </c>
      <c r="J67" s="119"/>
      <c r="K67" s="119"/>
      <c r="L67" s="119"/>
      <c r="M67" s="119"/>
      <c r="N67" s="119"/>
      <c r="O67" s="2"/>
      <c r="P67" s="8"/>
      <c r="R67" s="86"/>
      <c r="S67" s="86"/>
      <c r="T67" s="86"/>
      <c r="U67" s="86"/>
      <c r="V67" s="86"/>
      <c r="W67" s="86"/>
    </row>
    <row r="68" spans="2:23" x14ac:dyDescent="0.25">
      <c r="B68" s="7"/>
      <c r="C68" s="2"/>
      <c r="D68" s="2"/>
      <c r="E68" s="2"/>
      <c r="F68" s="2"/>
      <c r="I68" s="2"/>
      <c r="J68" s="2"/>
      <c r="K68" s="2"/>
      <c r="L68" s="2"/>
      <c r="M68" s="2"/>
      <c r="N68" s="2"/>
      <c r="O68" s="2"/>
      <c r="P68" s="8"/>
      <c r="R68" s="86"/>
      <c r="S68" s="86"/>
      <c r="T68" s="86"/>
      <c r="U68" s="86"/>
      <c r="V68" s="86"/>
      <c r="W68" s="86"/>
    </row>
    <row r="69" spans="2:23" x14ac:dyDescent="0.25">
      <c r="B69" s="7"/>
      <c r="C69" s="120" t="str">
        <f>+CONCATENATE("El precio promedio del mercado del ", I70, " en la región alcanzaron los ", FIXED(M70,1)," ",J70, ", obteniendo una variación del ",FIXED(100*N70,1),"%. La ",I71," alcanzó los ", M71, " ", J71, ", mayor en ",FIXED(100*N71,1), "% que el registrado el mismo mes del año pasado. Finalmente el precio promedio del ",I72," aumentó a ", M72, " ", J72,", es decir ",FIXED(100*N72,1),"%.")</f>
        <v>El precio promedio del mercado del Azúcar en la región alcanzaron los 2.8 Soles por Kilogramos, obteniendo una variación del 13.4%. La Leche evap. alcanzó los 2.94 Soles por lata de 410 gramos, mayor en 10.9% que el registrado el mismo mes del año pasado. Finalmente el precio promedio del Pollo  aumentó a 11.675 Soles por Kilogramos, es decir 4.5%.</v>
      </c>
      <c r="D69" s="120"/>
      <c r="E69" s="120"/>
      <c r="F69" s="120"/>
      <c r="G69" s="120"/>
      <c r="I69" s="54" t="s">
        <v>54</v>
      </c>
      <c r="J69" s="54"/>
      <c r="K69" s="54"/>
      <c r="L69" s="58">
        <v>42339</v>
      </c>
      <c r="M69" s="58">
        <v>42705</v>
      </c>
      <c r="N69" s="67" t="s">
        <v>71</v>
      </c>
      <c r="O69" s="2"/>
      <c r="P69" s="8"/>
      <c r="R69" s="86"/>
      <c r="S69" s="86"/>
      <c r="T69" s="86"/>
      <c r="U69" s="86"/>
      <c r="V69" s="86"/>
      <c r="W69" s="86"/>
    </row>
    <row r="70" spans="2:23" x14ac:dyDescent="0.25">
      <c r="B70" s="7"/>
      <c r="C70" s="120"/>
      <c r="D70" s="120"/>
      <c r="E70" s="120"/>
      <c r="F70" s="120"/>
      <c r="G70" s="120"/>
      <c r="I70" s="2" t="s">
        <v>53</v>
      </c>
      <c r="J70" s="64" t="s">
        <v>55</v>
      </c>
      <c r="K70" s="2"/>
      <c r="L70" s="62">
        <v>2.44</v>
      </c>
      <c r="M70" s="62">
        <v>2.7666666666666671</v>
      </c>
      <c r="N70" s="61">
        <f>+M70/L70-1</f>
        <v>0.13387978142076529</v>
      </c>
      <c r="O70" s="2"/>
      <c r="P70" s="8"/>
      <c r="R70" s="86"/>
      <c r="S70" s="86"/>
      <c r="T70" s="86"/>
      <c r="U70" s="86"/>
      <c r="V70" s="86"/>
      <c r="W70" s="86"/>
    </row>
    <row r="71" spans="2:23" x14ac:dyDescent="0.25">
      <c r="B71" s="7"/>
      <c r="C71" s="120"/>
      <c r="D71" s="120"/>
      <c r="E71" s="120"/>
      <c r="F71" s="120"/>
      <c r="G71" s="120"/>
      <c r="I71" s="2" t="s">
        <v>57</v>
      </c>
      <c r="J71" s="64" t="s">
        <v>72</v>
      </c>
      <c r="K71" s="2"/>
      <c r="L71" s="62">
        <v>2.6500000000000004</v>
      </c>
      <c r="M71" s="62">
        <v>2.94</v>
      </c>
      <c r="N71" s="61">
        <f>+M71/L71-1</f>
        <v>0.1094339622641507</v>
      </c>
      <c r="O71" s="2"/>
      <c r="P71" s="8"/>
      <c r="R71" s="86"/>
      <c r="S71" s="86"/>
      <c r="T71" s="86"/>
      <c r="U71" s="86"/>
      <c r="V71" s="86"/>
      <c r="W71" s="86"/>
    </row>
    <row r="72" spans="2:23" x14ac:dyDescent="0.25">
      <c r="B72" s="7"/>
      <c r="C72" s="120"/>
      <c r="D72" s="120"/>
      <c r="E72" s="120"/>
      <c r="F72" s="120"/>
      <c r="G72" s="120"/>
      <c r="I72" s="10" t="s">
        <v>60</v>
      </c>
      <c r="J72" s="65" t="s">
        <v>55</v>
      </c>
      <c r="K72" s="10"/>
      <c r="L72" s="60">
        <v>11.17</v>
      </c>
      <c r="M72" s="60">
        <v>11.675000000000001</v>
      </c>
      <c r="N72" s="59">
        <f>+M72/L72-1</f>
        <v>4.5210384959713634E-2</v>
      </c>
      <c r="O72" s="2"/>
      <c r="P72" s="8"/>
      <c r="R72" s="86"/>
      <c r="S72" s="86"/>
      <c r="T72" s="86"/>
      <c r="U72" s="86"/>
      <c r="V72" s="86"/>
      <c r="W72" s="86"/>
    </row>
    <row r="73" spans="2:23" x14ac:dyDescent="0.25">
      <c r="B73" s="7"/>
      <c r="C73" s="2"/>
      <c r="D73" s="2"/>
      <c r="E73" s="2"/>
      <c r="F73" s="2"/>
      <c r="I73" s="63" t="s">
        <v>69</v>
      </c>
      <c r="J73" s="2"/>
      <c r="K73" s="2"/>
      <c r="L73" s="2"/>
      <c r="M73" s="2"/>
      <c r="N73" s="2"/>
      <c r="O73" s="2"/>
      <c r="P73" s="8"/>
      <c r="R73" s="86"/>
      <c r="S73" s="86"/>
      <c r="T73" s="86"/>
      <c r="U73" s="86"/>
      <c r="V73" s="86"/>
      <c r="W73" s="86"/>
    </row>
    <row r="74" spans="2:23" x14ac:dyDescent="0.25">
      <c r="B74" s="7"/>
      <c r="C74" s="2"/>
      <c r="D74" s="2"/>
      <c r="E74" s="2"/>
      <c r="F74" s="2"/>
      <c r="M74" s="2"/>
      <c r="N74" s="2"/>
      <c r="O74" s="2"/>
      <c r="P74" s="8"/>
      <c r="R74" s="86"/>
      <c r="S74" s="86"/>
      <c r="T74" s="86"/>
      <c r="U74" s="86"/>
      <c r="V74" s="86"/>
      <c r="W74" s="86"/>
    </row>
    <row r="75" spans="2:23" x14ac:dyDescent="0.25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  <c r="R75" s="86"/>
      <c r="S75" s="86"/>
      <c r="T75" s="86"/>
      <c r="U75" s="86"/>
      <c r="V75" s="86"/>
      <c r="W75" s="86"/>
    </row>
  </sheetData>
  <sortState ref="C39:F42">
    <sortCondition descending="1" ref="E39:E42"/>
  </sortState>
  <mergeCells count="18">
    <mergeCell ref="B1:O2"/>
    <mergeCell ref="D25:N25"/>
    <mergeCell ref="C7:O7"/>
    <mergeCell ref="C9:O11"/>
    <mergeCell ref="D12:N12"/>
    <mergeCell ref="D14:H15"/>
    <mergeCell ref="I14:N14"/>
    <mergeCell ref="I55:N55"/>
    <mergeCell ref="C57:G60"/>
    <mergeCell ref="I67:N67"/>
    <mergeCell ref="C69:G72"/>
    <mergeCell ref="D13:N13"/>
    <mergeCell ref="C36:F36"/>
    <mergeCell ref="C37:F37"/>
    <mergeCell ref="C33:F34"/>
    <mergeCell ref="I56:N56"/>
    <mergeCell ref="C31:O31"/>
    <mergeCell ref="C53:O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76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5" customHeigh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2:16" x14ac:dyDescent="0.25">
      <c r="B7" s="30"/>
      <c r="C7" s="125" t="s">
        <v>37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1"/>
    </row>
    <row r="8" spans="2:16" x14ac:dyDescent="0.25">
      <c r="B8" s="3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1"/>
    </row>
    <row r="9" spans="2:16" ht="15" customHeight="1" x14ac:dyDescent="0.25">
      <c r="B9" s="30"/>
      <c r="C9" s="128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Todos los grupos registraron alzas en sus respectivos Índices de precios.")</f>
        <v>La variación anual de enero a diciembre 2016 en esta región registró una tasa de 2.7%, impulsado por el aumento general en los precios del grupo Alimentos y bebidas que registró un incremento del 2.9% como principal grupo de consumo, cabe resaltar el aumento en los precios de  Cuidados y conservación de la salud en 6.6%. Todos los grupos registraron alzas en sus respectivos Índices de precios.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32"/>
    </row>
    <row r="10" spans="2:16" x14ac:dyDescent="0.25">
      <c r="B10" s="3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32"/>
    </row>
    <row r="11" spans="2:16" x14ac:dyDescent="0.25">
      <c r="B11" s="3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32"/>
    </row>
    <row r="12" spans="2:16" x14ac:dyDescent="0.25">
      <c r="B12" s="30"/>
      <c r="C12" s="2"/>
      <c r="D12" s="119" t="s">
        <v>36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"/>
      <c r="P12" s="33"/>
    </row>
    <row r="13" spans="2:16" x14ac:dyDescent="0.25">
      <c r="B13" s="3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3"/>
    </row>
    <row r="14" spans="2:16" x14ac:dyDescent="0.25">
      <c r="B14" s="30"/>
      <c r="C14" s="2"/>
      <c r="D14" s="129" t="s">
        <v>17</v>
      </c>
      <c r="E14" s="130"/>
      <c r="F14" s="130"/>
      <c r="G14" s="130"/>
      <c r="H14" s="131"/>
      <c r="I14" s="135" t="s">
        <v>16</v>
      </c>
      <c r="J14" s="136"/>
      <c r="K14" s="136"/>
      <c r="L14" s="136"/>
      <c r="M14" s="136"/>
      <c r="N14" s="137"/>
      <c r="O14" s="2"/>
      <c r="P14" s="33"/>
    </row>
    <row r="15" spans="2:16" x14ac:dyDescent="0.25">
      <c r="B15" s="30"/>
      <c r="C15" s="2"/>
      <c r="D15" s="132"/>
      <c r="E15" s="133"/>
      <c r="F15" s="133"/>
      <c r="G15" s="133"/>
      <c r="H15" s="134"/>
      <c r="I15" s="42">
        <v>2011</v>
      </c>
      <c r="J15" s="42">
        <v>2012</v>
      </c>
      <c r="K15" s="42">
        <v>2013</v>
      </c>
      <c r="L15" s="42">
        <v>2014</v>
      </c>
      <c r="M15" s="42">
        <v>2015</v>
      </c>
      <c r="N15" s="42">
        <v>2016</v>
      </c>
      <c r="O15" s="2"/>
      <c r="P15" s="33"/>
    </row>
    <row r="16" spans="2:16" x14ac:dyDescent="0.25">
      <c r="B16" s="30"/>
      <c r="C16" s="2"/>
      <c r="D16" s="48" t="s">
        <v>18</v>
      </c>
      <c r="E16" s="49"/>
      <c r="F16" s="49"/>
      <c r="G16" s="49"/>
      <c r="H16" s="50"/>
      <c r="I16" s="51">
        <v>5.1545373753332679E-2</v>
      </c>
      <c r="J16" s="47">
        <v>2.7702131655554574E-2</v>
      </c>
      <c r="K16" s="47">
        <v>1.4528508771929793E-2</v>
      </c>
      <c r="L16" s="47">
        <v>1.9454201567143947E-2</v>
      </c>
      <c r="M16" s="47">
        <v>5.3184910327767509E-2</v>
      </c>
      <c r="N16" s="47">
        <v>2.6759500041942941E-2</v>
      </c>
      <c r="O16" s="2"/>
      <c r="P16" s="33"/>
    </row>
    <row r="17" spans="2:16" x14ac:dyDescent="0.25">
      <c r="B17" s="30"/>
      <c r="C17" s="2"/>
      <c r="D17" s="43" t="s">
        <v>19</v>
      </c>
      <c r="E17" s="22"/>
      <c r="F17" s="22"/>
      <c r="G17" s="22"/>
      <c r="H17" s="23"/>
      <c r="I17" s="26">
        <v>8.4646061814556361E-2</v>
      </c>
      <c r="J17" s="26">
        <v>4.8533872598584216E-2</v>
      </c>
      <c r="K17" s="26">
        <v>-3.5066187428767215E-4</v>
      </c>
      <c r="L17" s="26">
        <v>1.7276155397702331E-2</v>
      </c>
      <c r="M17" s="26">
        <v>8.6120689655172278E-2</v>
      </c>
      <c r="N17" s="26">
        <v>2.8891181839828528E-2</v>
      </c>
      <c r="O17" s="2"/>
      <c r="P17" s="33"/>
    </row>
    <row r="18" spans="2:16" x14ac:dyDescent="0.25">
      <c r="B18" s="30"/>
      <c r="C18" s="2"/>
      <c r="D18" s="43" t="s">
        <v>20</v>
      </c>
      <c r="E18" s="22"/>
      <c r="F18" s="22"/>
      <c r="G18" s="22"/>
      <c r="H18" s="23"/>
      <c r="I18" s="26">
        <v>1.4319340918007128E-2</v>
      </c>
      <c r="J18" s="26">
        <v>2.2142719009862644E-2</v>
      </c>
      <c r="K18" s="26">
        <v>1.0689622552265687E-2</v>
      </c>
      <c r="L18" s="26">
        <v>1.5630849868963015E-2</v>
      </c>
      <c r="M18" s="26">
        <v>5.8059165053911954E-3</v>
      </c>
      <c r="N18" s="26">
        <v>2.0890599230346307E-2</v>
      </c>
      <c r="O18" s="2"/>
      <c r="P18" s="33"/>
    </row>
    <row r="19" spans="2:16" x14ac:dyDescent="0.25">
      <c r="B19" s="30"/>
      <c r="C19" s="2"/>
      <c r="D19" s="43" t="s">
        <v>24</v>
      </c>
      <c r="E19" s="22"/>
      <c r="F19" s="22"/>
      <c r="G19" s="22"/>
      <c r="H19" s="23"/>
      <c r="I19" s="26">
        <v>2.1659253529297873E-2</v>
      </c>
      <c r="J19" s="26">
        <v>1.1167897028203644E-2</v>
      </c>
      <c r="K19" s="26">
        <v>1.0295769374766062E-2</v>
      </c>
      <c r="L19" s="26">
        <v>2.6866777839540612E-2</v>
      </c>
      <c r="M19" s="26">
        <v>-4.1501263081921147E-3</v>
      </c>
      <c r="N19" s="26">
        <v>3.6057256749411071E-2</v>
      </c>
      <c r="O19" s="2"/>
      <c r="P19" s="33"/>
    </row>
    <row r="20" spans="2:16" x14ac:dyDescent="0.25">
      <c r="B20" s="30"/>
      <c r="C20" s="2"/>
      <c r="D20" s="43" t="s">
        <v>25</v>
      </c>
      <c r="E20" s="22"/>
      <c r="F20" s="22"/>
      <c r="G20" s="22"/>
      <c r="H20" s="23"/>
      <c r="I20" s="26">
        <v>6.9430668518166705E-4</v>
      </c>
      <c r="J20" s="26">
        <v>1.2488849241748534E-2</v>
      </c>
      <c r="K20" s="26">
        <v>3.7591776798825194E-2</v>
      </c>
      <c r="L20" s="26">
        <v>7.9064062647419719E-2</v>
      </c>
      <c r="M20" s="26">
        <v>5.9718457637492284E-2</v>
      </c>
      <c r="N20" s="26">
        <v>1.6584158415841488E-2</v>
      </c>
      <c r="O20" s="2"/>
      <c r="P20" s="33"/>
    </row>
    <row r="21" spans="2:16" x14ac:dyDescent="0.25">
      <c r="B21" s="30"/>
      <c r="C21" s="2"/>
      <c r="D21" s="43" t="s">
        <v>21</v>
      </c>
      <c r="E21" s="22"/>
      <c r="F21" s="22"/>
      <c r="G21" s="22"/>
      <c r="H21" s="23"/>
      <c r="I21" s="26">
        <v>5.472588881395124E-2</v>
      </c>
      <c r="J21" s="26">
        <v>2.8409609938796043E-2</v>
      </c>
      <c r="K21" s="26">
        <v>2.6114762835317107E-2</v>
      </c>
      <c r="L21" s="26">
        <v>6.7174515235457033E-2</v>
      </c>
      <c r="M21" s="26">
        <v>3.5366645035691091E-2</v>
      </c>
      <c r="N21" s="26">
        <v>6.6436853650893246E-2</v>
      </c>
      <c r="O21" s="2"/>
      <c r="P21" s="33"/>
    </row>
    <row r="22" spans="2:16" x14ac:dyDescent="0.25">
      <c r="B22" s="30"/>
      <c r="C22" s="2"/>
      <c r="D22" s="43" t="s">
        <v>22</v>
      </c>
      <c r="E22" s="22"/>
      <c r="F22" s="22"/>
      <c r="G22" s="22"/>
      <c r="H22" s="23"/>
      <c r="I22" s="26">
        <v>2.668729452717078E-2</v>
      </c>
      <c r="J22" s="26">
        <v>-6.4042192503297457E-3</v>
      </c>
      <c r="K22" s="26">
        <v>9.7535545023696768E-2</v>
      </c>
      <c r="L22" s="26">
        <v>-9.3272303307713189E-3</v>
      </c>
      <c r="M22" s="26">
        <v>1.4558451747886059E-2</v>
      </c>
      <c r="N22" s="26">
        <v>4.3821962536518821E-3</v>
      </c>
      <c r="O22" s="2"/>
      <c r="P22" s="33"/>
    </row>
    <row r="23" spans="2:16" x14ac:dyDescent="0.25">
      <c r="B23" s="30"/>
      <c r="C23" s="2"/>
      <c r="D23" s="43" t="s">
        <v>26</v>
      </c>
      <c r="E23" s="22"/>
      <c r="F23" s="22"/>
      <c r="G23" s="22"/>
      <c r="H23" s="23"/>
      <c r="I23" s="26">
        <v>2.5253529528733498E-2</v>
      </c>
      <c r="J23" s="26">
        <v>4.0729247478665798E-3</v>
      </c>
      <c r="K23" s="26">
        <v>7.3401583928915937E-3</v>
      </c>
      <c r="L23" s="26">
        <v>1.2176414189837059E-2</v>
      </c>
      <c r="M23" s="26">
        <v>3.6847589277256843E-2</v>
      </c>
      <c r="N23" s="26">
        <v>1.5256714781655356E-2</v>
      </c>
      <c r="O23" s="2"/>
      <c r="P23" s="33"/>
    </row>
    <row r="24" spans="2:16" x14ac:dyDescent="0.25">
      <c r="B24" s="30"/>
      <c r="C24" s="2"/>
      <c r="D24" s="43" t="s">
        <v>23</v>
      </c>
      <c r="E24" s="22"/>
      <c r="F24" s="22"/>
      <c r="G24" s="22"/>
      <c r="I24" s="25">
        <v>2.5078678206136962E-2</v>
      </c>
      <c r="J24" s="25">
        <v>2.1107166842559977E-3</v>
      </c>
      <c r="K24" s="25">
        <v>1.1105792245093227E-2</v>
      </c>
      <c r="L24" s="25">
        <v>3.503456112110559E-3</v>
      </c>
      <c r="M24" s="25">
        <v>2.1136063408190076E-2</v>
      </c>
      <c r="N24" s="25">
        <v>3.6869340232859038E-2</v>
      </c>
      <c r="O24" s="2"/>
      <c r="P24" s="33"/>
    </row>
    <row r="25" spans="2:16" x14ac:dyDescent="0.25">
      <c r="B25" s="30"/>
      <c r="C25" s="2"/>
      <c r="D25" s="127" t="s">
        <v>27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"/>
      <c r="P25" s="33"/>
    </row>
    <row r="26" spans="2:16" x14ac:dyDescent="0.25"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3"/>
    </row>
    <row r="27" spans="2:16" x14ac:dyDescent="0.2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30" spans="2:16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2:16" x14ac:dyDescent="0.25">
      <c r="B31" s="30"/>
      <c r="C31" s="125" t="s">
        <v>39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3"/>
    </row>
    <row r="32" spans="2:16" x14ac:dyDescent="0.25">
      <c r="B32" s="3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3"/>
    </row>
    <row r="33" spans="2:16" x14ac:dyDescent="0.25">
      <c r="B33" s="30"/>
      <c r="C33" s="120" t="str">
        <f>+CONCATENATE("El mes con mayor crecimiento (mensual) fue ", H38,", creciendo ", FIXED(H39*100,1),"% en relación a ", G38," del mismo año. En tanto que en ",E38, " se registró una disminución de ",FIXED(E39*100,1),"% en relación a ",D38,". ")</f>
        <v xml:space="preserve">El mes con mayor crecimiento (mensual) fue Mayo, creciendo 0.6% en relación a Abril del mismo año. En tanto que en Febrero se registró una disminución de -0.1% en relación a Enero. 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33"/>
    </row>
    <row r="34" spans="2:16" x14ac:dyDescent="0.25">
      <c r="B34" s="3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33"/>
    </row>
    <row r="35" spans="2:16" x14ac:dyDescent="0.25"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3"/>
    </row>
    <row r="36" spans="2:16" x14ac:dyDescent="0.25">
      <c r="B36" s="30"/>
      <c r="C36" s="119" t="s">
        <v>35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"/>
      <c r="O36" s="2"/>
      <c r="P36" s="33"/>
    </row>
    <row r="37" spans="2:16" x14ac:dyDescent="0.25">
      <c r="B37" s="3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3"/>
    </row>
    <row r="38" spans="2:16" x14ac:dyDescent="0.25">
      <c r="B38" s="30"/>
      <c r="C38" s="44" t="s">
        <v>0</v>
      </c>
      <c r="D38" s="45" t="s">
        <v>40</v>
      </c>
      <c r="E38" s="45" t="s">
        <v>41</v>
      </c>
      <c r="F38" s="45" t="s">
        <v>42</v>
      </c>
      <c r="G38" s="45" t="s">
        <v>43</v>
      </c>
      <c r="H38" s="45" t="s">
        <v>44</v>
      </c>
      <c r="I38" s="45" t="s">
        <v>45</v>
      </c>
      <c r="J38" s="45" t="s">
        <v>46</v>
      </c>
      <c r="K38" s="45" t="s">
        <v>47</v>
      </c>
      <c r="L38" s="45" t="s">
        <v>48</v>
      </c>
      <c r="M38" s="45" t="s">
        <v>49</v>
      </c>
      <c r="N38" s="45" t="s">
        <v>50</v>
      </c>
      <c r="O38" s="45" t="s">
        <v>51</v>
      </c>
      <c r="P38" s="33"/>
    </row>
    <row r="39" spans="2:16" x14ac:dyDescent="0.25">
      <c r="B39" s="30"/>
      <c r="C39" s="46" t="s">
        <v>28</v>
      </c>
      <c r="D39" s="47">
        <v>-1.0905125408942062E-3</v>
      </c>
      <c r="E39" s="47">
        <v>-5.8784010749068916E-4</v>
      </c>
      <c r="F39" s="47">
        <v>4.0332745147466653E-3</v>
      </c>
      <c r="G39" s="47">
        <v>1.4227131977571084E-3</v>
      </c>
      <c r="H39" s="47">
        <v>5.6827678422197714E-3</v>
      </c>
      <c r="I39" s="47">
        <v>2.2436430114674E-3</v>
      </c>
      <c r="J39" s="47">
        <v>4.3114169637674671E-3</v>
      </c>
      <c r="K39" s="47">
        <v>5.4486914884834814E-3</v>
      </c>
      <c r="L39" s="47">
        <v>-4.1054273749907555E-4</v>
      </c>
      <c r="M39" s="47">
        <v>2.0535567603088278E-3</v>
      </c>
      <c r="N39" s="47">
        <v>6.5579145831629049E-4</v>
      </c>
      <c r="O39" s="47">
        <v>2.7033669206193434E-3</v>
      </c>
      <c r="P39" s="33"/>
    </row>
    <row r="40" spans="2:16" x14ac:dyDescent="0.25">
      <c r="B40" s="30"/>
      <c r="C40" s="37" t="s">
        <v>30</v>
      </c>
      <c r="D40" s="25">
        <v>6.3497102944687356E-4</v>
      </c>
      <c r="E40" s="25">
        <v>8.7253113349738953E-4</v>
      </c>
      <c r="F40" s="25">
        <v>2.6153114598193028E-3</v>
      </c>
      <c r="G40" s="25">
        <v>4.6636629515452999E-3</v>
      </c>
      <c r="H40" s="25">
        <v>9.3627065302910317E-3</v>
      </c>
      <c r="I40" s="25">
        <v>2.1825551484917494E-3</v>
      </c>
      <c r="J40" s="25">
        <v>2.6444738274868929E-3</v>
      </c>
      <c r="K40" s="25">
        <v>5.8955860677991634E-3</v>
      </c>
      <c r="L40" s="25">
        <v>1.388139122387555E-3</v>
      </c>
      <c r="M40" s="25">
        <v>2.0793222949557766E-3</v>
      </c>
      <c r="N40" s="25">
        <v>-1.1527820473409278E-3</v>
      </c>
      <c r="O40" s="25">
        <v>-2.6159883049934329E-3</v>
      </c>
      <c r="P40" s="33"/>
    </row>
    <row r="41" spans="2:16" x14ac:dyDescent="0.25">
      <c r="B41" s="30"/>
      <c r="C41" s="37" t="s">
        <v>31</v>
      </c>
      <c r="D41" s="25">
        <v>1.1911306578706871E-3</v>
      </c>
      <c r="E41" s="25">
        <v>-1.2812299807815064E-3</v>
      </c>
      <c r="F41" s="25">
        <v>4.3984238981031876E-3</v>
      </c>
      <c r="G41" s="25">
        <v>0</v>
      </c>
      <c r="H41" s="25">
        <v>0</v>
      </c>
      <c r="I41" s="25">
        <v>0</v>
      </c>
      <c r="J41" s="25">
        <v>3.4668369674299981E-3</v>
      </c>
      <c r="K41" s="25">
        <v>5.6368760796436934E-3</v>
      </c>
      <c r="L41" s="25">
        <v>1.8985625169514186E-3</v>
      </c>
      <c r="M41" s="25">
        <v>1.8949648077966064E-3</v>
      </c>
      <c r="N41" s="25">
        <v>9.9072322795645817E-4</v>
      </c>
      <c r="O41" s="25">
        <v>2.519344970307813E-3</v>
      </c>
      <c r="P41" s="33"/>
    </row>
    <row r="42" spans="2:16" x14ac:dyDescent="0.25">
      <c r="B42" s="30"/>
      <c r="C42" s="37" t="s">
        <v>4</v>
      </c>
      <c r="D42" s="25">
        <v>3.0802681645225594E-3</v>
      </c>
      <c r="E42" s="25">
        <v>2.9804913294797508E-3</v>
      </c>
      <c r="F42" s="25">
        <v>-4.5024763619982977E-4</v>
      </c>
      <c r="G42" s="25">
        <v>-3.603603603604677E-4</v>
      </c>
      <c r="H42" s="25">
        <v>7.930785868781598E-3</v>
      </c>
      <c r="I42" s="25">
        <v>-8.9413447782571431E-5</v>
      </c>
      <c r="J42" s="25">
        <v>1.7884288652414426E-4</v>
      </c>
      <c r="K42" s="25">
        <v>6.1689763075549742E-3</v>
      </c>
      <c r="L42" s="25">
        <v>3.6431491025412654E-3</v>
      </c>
      <c r="M42" s="25">
        <v>2.1248339973438668E-3</v>
      </c>
      <c r="N42" s="25">
        <v>8.9230497393764097E-3</v>
      </c>
      <c r="O42" s="25">
        <v>1.4010507880910517E-3</v>
      </c>
      <c r="P42" s="33"/>
    </row>
    <row r="43" spans="2:16" x14ac:dyDescent="0.25">
      <c r="B43" s="30"/>
      <c r="C43" s="37" t="s">
        <v>32</v>
      </c>
      <c r="D43" s="25">
        <v>5.7755775577557067E-3</v>
      </c>
      <c r="E43" s="25">
        <v>1.3125512715339571E-3</v>
      </c>
      <c r="F43" s="25">
        <v>6.5541536949043078E-4</v>
      </c>
      <c r="G43" s="25">
        <v>1.4737186834778981E-3</v>
      </c>
      <c r="H43" s="25">
        <v>4.0876389797261936E-4</v>
      </c>
      <c r="I43" s="25">
        <v>-6.5375500531172914E-4</v>
      </c>
      <c r="J43" s="25">
        <v>8.1772835064186644E-4</v>
      </c>
      <c r="K43" s="25">
        <v>3.2682408693518461E-4</v>
      </c>
      <c r="L43" s="25">
        <v>2.1236625010208066E-3</v>
      </c>
      <c r="M43" s="25">
        <v>4.5643491727116459E-3</v>
      </c>
      <c r="N43" s="25">
        <v>-6.4908722109535688E-4</v>
      </c>
      <c r="O43" s="25">
        <v>3.2475440448154202E-4</v>
      </c>
      <c r="P43" s="33"/>
    </row>
    <row r="44" spans="2:16" x14ac:dyDescent="0.25">
      <c r="B44" s="30"/>
      <c r="C44" s="37" t="s">
        <v>3</v>
      </c>
      <c r="D44" s="25">
        <v>1.8019429645879104E-3</v>
      </c>
      <c r="E44" s="25">
        <v>1.1730663955580312E-3</v>
      </c>
      <c r="F44" s="25">
        <v>1.2654272769879515E-2</v>
      </c>
      <c r="G44" s="25">
        <v>1.7741437827831774E-3</v>
      </c>
      <c r="H44" s="25">
        <v>0</v>
      </c>
      <c r="I44" s="25">
        <v>1.2012012012011963E-2</v>
      </c>
      <c r="J44" s="25">
        <v>1.5673742676709956E-2</v>
      </c>
      <c r="K44" s="25">
        <v>8.4650535620645062E-3</v>
      </c>
      <c r="L44" s="25">
        <v>-1.4113801812508653E-3</v>
      </c>
      <c r="M44" s="25">
        <v>5.802276277616647E-3</v>
      </c>
      <c r="N44" s="25">
        <v>6.6563124029284104E-4</v>
      </c>
      <c r="O44" s="25">
        <v>6.0606060606060996E-3</v>
      </c>
      <c r="P44" s="33"/>
    </row>
    <row r="45" spans="2:16" x14ac:dyDescent="0.25">
      <c r="B45" s="30"/>
      <c r="C45" s="37" t="s">
        <v>33</v>
      </c>
      <c r="D45" s="25">
        <v>-2.8269462106891186E-2</v>
      </c>
      <c r="E45" s="25">
        <v>-1.680077814130343E-2</v>
      </c>
      <c r="F45" s="25">
        <v>1.0342656713733245E-2</v>
      </c>
      <c r="G45" s="25">
        <v>-1.8604237137261892E-2</v>
      </c>
      <c r="H45" s="25">
        <v>4.5351473922903285E-3</v>
      </c>
      <c r="I45" s="25">
        <v>-8.1264108352152586E-4</v>
      </c>
      <c r="J45" s="25">
        <v>2.1778420386770359E-2</v>
      </c>
      <c r="K45" s="25">
        <v>9.5516052003183916E-3</v>
      </c>
      <c r="L45" s="25">
        <v>-2.0236530880420545E-2</v>
      </c>
      <c r="M45" s="25">
        <v>9.8354792560795268E-4</v>
      </c>
      <c r="N45" s="25">
        <v>2.1438142027689899E-3</v>
      </c>
      <c r="O45" s="25">
        <v>4.1893216864248073E-2</v>
      </c>
      <c r="P45" s="33"/>
    </row>
    <row r="46" spans="2:16" x14ac:dyDescent="0.25">
      <c r="B46" s="30"/>
      <c r="C46" s="37" t="s">
        <v>34</v>
      </c>
      <c r="D46" s="25">
        <v>3.6543029417135386E-4</v>
      </c>
      <c r="E46" s="25">
        <v>1.8264840182635744E-4</v>
      </c>
      <c r="F46" s="25">
        <v>6.4828341855369676E-3</v>
      </c>
      <c r="G46" s="25">
        <v>6.3503583416490983E-4</v>
      </c>
      <c r="H46" s="25">
        <v>9.0661831368965551E-5</v>
      </c>
      <c r="I46" s="25">
        <v>5.1672559151481057E-3</v>
      </c>
      <c r="J46" s="25">
        <v>2.7056277056280997E-4</v>
      </c>
      <c r="K46" s="25">
        <v>1.2622847353709332E-3</v>
      </c>
      <c r="L46" s="25">
        <v>-3.6019810895981941E-4</v>
      </c>
      <c r="M46" s="25">
        <v>-9.0081974596922798E-5</v>
      </c>
      <c r="N46" s="25">
        <v>1.1711711711710482E-3</v>
      </c>
      <c r="O46" s="25">
        <v>0</v>
      </c>
      <c r="P46" s="33"/>
    </row>
    <row r="47" spans="2:16" x14ac:dyDescent="0.25">
      <c r="B47" s="30"/>
      <c r="C47" s="37" t="s">
        <v>2</v>
      </c>
      <c r="D47" s="25">
        <v>2.8645352060616691E-3</v>
      </c>
      <c r="E47" s="25">
        <v>1.7506680180594536E-3</v>
      </c>
      <c r="F47" s="25">
        <v>6.2545989698308269E-3</v>
      </c>
      <c r="G47" s="25">
        <v>6.3985374771480252E-3</v>
      </c>
      <c r="H47" s="25">
        <v>-1.1807447774749846E-3</v>
      </c>
      <c r="I47" s="25">
        <v>5.2741656815495919E-3</v>
      </c>
      <c r="J47" s="25">
        <v>3.2564450474898976E-3</v>
      </c>
      <c r="K47" s="25">
        <v>4.237670183031339E-3</v>
      </c>
      <c r="L47" s="25">
        <v>2.0650026934818655E-3</v>
      </c>
      <c r="M47" s="25">
        <v>2.1503449511692807E-3</v>
      </c>
      <c r="N47" s="25">
        <v>1.9669199821188421E-3</v>
      </c>
      <c r="O47" s="25">
        <v>1.2492192379762734E-3</v>
      </c>
      <c r="P47" s="33"/>
    </row>
    <row r="48" spans="2:16" x14ac:dyDescent="0.25">
      <c r="B48" s="30"/>
      <c r="C48" s="138" t="s">
        <v>68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33"/>
    </row>
    <row r="49" spans="2:16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1" spans="2:16" x14ac:dyDescent="0.25">
      <c r="I51" s="2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25" t="s">
        <v>67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8"/>
    </row>
    <row r="54" spans="2:16" x14ac:dyDescent="0.25">
      <c r="B54" s="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9" t="s">
        <v>66</v>
      </c>
      <c r="J55" s="119"/>
      <c r="K55" s="119"/>
      <c r="L55" s="119"/>
      <c r="M55" s="119"/>
      <c r="N55" s="119"/>
      <c r="O55" s="2"/>
      <c r="P55" s="8"/>
    </row>
    <row r="56" spans="2:16" x14ac:dyDescent="0.25">
      <c r="B56" s="7"/>
      <c r="I56" s="2"/>
      <c r="J56" s="2"/>
      <c r="K56" s="53"/>
      <c r="L56" s="2"/>
      <c r="M56" s="2"/>
      <c r="N56" s="2"/>
      <c r="O56" s="2"/>
      <c r="P56" s="8"/>
    </row>
    <row r="57" spans="2:16" ht="15" customHeight="1" x14ac:dyDescent="0.25">
      <c r="B57" s="7"/>
      <c r="C57" s="120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8.0%, en tanto los precios de Leche, quesos y huevos tuvieron un crecimiento de 3.8%. Por otro lado los precios por Energía eléctrica, aumentaron 16.4% de enero a dicembre del 2016.</v>
      </c>
      <c r="D57" s="120"/>
      <c r="E57" s="120"/>
      <c r="F57" s="120"/>
      <c r="G57" s="120"/>
      <c r="I57" s="54" t="s">
        <v>52</v>
      </c>
      <c r="J57" s="55"/>
      <c r="K57" s="55"/>
      <c r="L57" s="56">
        <v>2015</v>
      </c>
      <c r="M57" s="56">
        <v>2016</v>
      </c>
      <c r="N57" s="57" t="s">
        <v>65</v>
      </c>
      <c r="O57" s="2"/>
      <c r="P57" s="8"/>
    </row>
    <row r="58" spans="2:16" x14ac:dyDescent="0.25">
      <c r="B58" s="7"/>
      <c r="C58" s="120"/>
      <c r="D58" s="120"/>
      <c r="E58" s="120"/>
      <c r="F58" s="120"/>
      <c r="G58" s="120"/>
      <c r="I58" s="66" t="s">
        <v>63</v>
      </c>
      <c r="J58" s="53"/>
      <c r="K58" s="53"/>
      <c r="L58" s="41"/>
      <c r="M58" s="41"/>
      <c r="N58" s="53"/>
      <c r="O58" s="2"/>
      <c r="P58" s="8"/>
    </row>
    <row r="59" spans="2:16" x14ac:dyDescent="0.25">
      <c r="B59" s="7"/>
      <c r="C59" s="120"/>
      <c r="D59" s="120"/>
      <c r="E59" s="120"/>
      <c r="F59" s="120"/>
      <c r="G59" s="120"/>
      <c r="I59" s="68" t="s">
        <v>53</v>
      </c>
      <c r="J59" s="69"/>
      <c r="K59" s="69"/>
      <c r="L59" s="70">
        <v>0.25004505316273185</v>
      </c>
      <c r="M59" s="70">
        <v>8.0011533193974138E-2</v>
      </c>
      <c r="N59" s="71">
        <f>+(M59-L59)*100</f>
        <v>-17.003351996875772</v>
      </c>
      <c r="O59" s="2"/>
      <c r="P59" s="8"/>
    </row>
    <row r="60" spans="2:16" x14ac:dyDescent="0.25">
      <c r="B60" s="7"/>
      <c r="C60" s="120"/>
      <c r="D60" s="120"/>
      <c r="E60" s="120"/>
      <c r="F60" s="120"/>
      <c r="G60" s="120"/>
      <c r="I60" s="68" t="s">
        <v>56</v>
      </c>
      <c r="J60" s="69"/>
      <c r="K60" s="69"/>
      <c r="L60" s="70">
        <v>-6.1610551891704279E-3</v>
      </c>
      <c r="M60" s="70">
        <v>3.7632061468610756E-2</v>
      </c>
      <c r="N60" s="71">
        <f t="shared" ref="N60:N65" si="0">+(M60-L60)*100</f>
        <v>4.3793116657781184</v>
      </c>
      <c r="O60" s="2"/>
      <c r="P60" s="8"/>
    </row>
    <row r="61" spans="2:16" x14ac:dyDescent="0.25">
      <c r="B61" s="7"/>
      <c r="C61" s="2"/>
      <c r="D61" s="2"/>
      <c r="E61" s="2"/>
      <c r="F61" s="2"/>
      <c r="I61" s="68" t="s">
        <v>58</v>
      </c>
      <c r="J61" s="69"/>
      <c r="K61" s="69"/>
      <c r="L61" s="70">
        <v>9.0234202386212825E-2</v>
      </c>
      <c r="M61" s="70">
        <v>7.1822308690012937E-2</v>
      </c>
      <c r="N61" s="71">
        <f t="shared" si="0"/>
        <v>-1.8411893696199888</v>
      </c>
      <c r="O61" s="2"/>
      <c r="P61" s="8"/>
    </row>
    <row r="62" spans="2:16" x14ac:dyDescent="0.25">
      <c r="B62" s="7"/>
      <c r="C62" s="2"/>
      <c r="D62" s="2"/>
      <c r="E62" s="2"/>
      <c r="F62" s="2"/>
      <c r="I62" s="72" t="s">
        <v>59</v>
      </c>
      <c r="J62" s="73"/>
      <c r="K62" s="73"/>
      <c r="L62" s="74">
        <v>6.6871975362956304E-2</v>
      </c>
      <c r="M62" s="74">
        <v>-7.2494845360824844E-2</v>
      </c>
      <c r="N62" s="75">
        <f t="shared" si="0"/>
        <v>-13.936682072378115</v>
      </c>
      <c r="O62" s="2"/>
      <c r="P62" s="8"/>
    </row>
    <row r="63" spans="2:16" x14ac:dyDescent="0.25">
      <c r="B63" s="7"/>
      <c r="C63" s="2"/>
      <c r="D63" s="2"/>
      <c r="E63" s="2"/>
      <c r="F63" s="2"/>
      <c r="I63" s="66" t="s">
        <v>64</v>
      </c>
      <c r="J63" s="2"/>
      <c r="K63" s="2"/>
      <c r="L63" s="2"/>
      <c r="M63" s="2"/>
      <c r="N63" s="62"/>
      <c r="O63" s="2"/>
      <c r="P63" s="8"/>
    </row>
    <row r="64" spans="2:16" x14ac:dyDescent="0.25">
      <c r="B64" s="7"/>
      <c r="C64" s="2"/>
      <c r="D64" s="2"/>
      <c r="E64" s="2"/>
      <c r="F64" s="2"/>
      <c r="I64" s="68" t="s">
        <v>61</v>
      </c>
      <c r="J64" s="69"/>
      <c r="K64" s="69"/>
      <c r="L64" s="70">
        <v>-2.8821537699232014E-2</v>
      </c>
      <c r="M64" s="70">
        <v>2.2108843537416156E-3</v>
      </c>
      <c r="N64" s="71">
        <f t="shared" si="0"/>
        <v>3.1032422052973629</v>
      </c>
      <c r="O64" s="2"/>
      <c r="P64" s="8"/>
    </row>
    <row r="65" spans="2:16" x14ac:dyDescent="0.25">
      <c r="B65" s="7"/>
      <c r="C65" s="2"/>
      <c r="D65" s="2"/>
      <c r="E65" s="2"/>
      <c r="F65" s="2"/>
      <c r="I65" s="72" t="s">
        <v>62</v>
      </c>
      <c r="J65" s="73"/>
      <c r="K65" s="73"/>
      <c r="L65" s="74">
        <v>-2.1879605486906151E-2</v>
      </c>
      <c r="M65" s="74">
        <v>0.16376912378303188</v>
      </c>
      <c r="N65" s="75">
        <f t="shared" si="0"/>
        <v>18.564872926993804</v>
      </c>
      <c r="O65" s="2"/>
      <c r="P65" s="8"/>
    </row>
    <row r="66" spans="2:16" x14ac:dyDescent="0.25">
      <c r="B66" s="7"/>
      <c r="C66" s="2"/>
      <c r="D66" s="2"/>
      <c r="E66" s="2"/>
      <c r="F66" s="2"/>
      <c r="I66" s="63" t="s">
        <v>69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7"/>
      <c r="C68" s="2"/>
      <c r="D68" s="2"/>
      <c r="E68" s="2"/>
      <c r="F68" s="2"/>
      <c r="I68" s="121" t="s">
        <v>70</v>
      </c>
      <c r="J68" s="119"/>
      <c r="K68" s="119"/>
      <c r="L68" s="119"/>
      <c r="M68" s="119"/>
      <c r="N68" s="119"/>
      <c r="O68" s="2"/>
      <c r="P68" s="8"/>
    </row>
    <row r="69" spans="2:16" x14ac:dyDescent="0.25">
      <c r="B69" s="7"/>
      <c r="C69" s="2"/>
      <c r="D69" s="2"/>
      <c r="E69" s="2"/>
      <c r="F69" s="2"/>
      <c r="I69" s="2"/>
      <c r="J69" s="2"/>
      <c r="K69" s="2"/>
      <c r="L69" s="2"/>
      <c r="M69" s="2"/>
      <c r="N69" s="2"/>
      <c r="O69" s="2"/>
      <c r="P69" s="8"/>
    </row>
    <row r="70" spans="2:16" ht="15" customHeight="1" x14ac:dyDescent="0.25">
      <c r="B70" s="7"/>
      <c r="C70" s="120" t="str">
        <f>+CONCATENATE("El precio promedio del mercado del ", I71, " en la región alcanzaron los ", M71," ",J71, ", obteniendo una variación del ",FIXED(100*N71,1),"%. La ",I72," alcanzó los ", M72, " ", J72, ", mayor en ",FIXED(100*N72,1), "% que el registrado el mismo mes del año pasado. Finalmente el precio promedio del ",I73," aumentó a ", M73, " ", J73,", es decir ",FIXED(100*N73,1),"%.")</f>
        <v>El precio promedio del mercado del Azúcar en la región alcanzaron los 2.7 Soles por Kilogramos, obteniendo una variación del 8.0%. La Leche evap. alcanzó los 2.91 Soles por lata de 410 gramos, mayor en 10.2% que el registrado el mismo mes del año pasado. Finalmente el precio promedio del Pollo  aumentó a 10 Soles por Kilogramos, es decir 7.6%.</v>
      </c>
      <c r="D70" s="120"/>
      <c r="E70" s="120"/>
      <c r="F70" s="120"/>
      <c r="G70" s="120"/>
      <c r="I70" s="54" t="s">
        <v>54</v>
      </c>
      <c r="J70" s="54"/>
      <c r="K70" s="54"/>
      <c r="L70" s="58">
        <v>42339</v>
      </c>
      <c r="M70" s="58">
        <v>42705</v>
      </c>
      <c r="N70" s="67" t="s">
        <v>71</v>
      </c>
      <c r="O70" s="2"/>
      <c r="P70" s="8"/>
    </row>
    <row r="71" spans="2:16" x14ac:dyDescent="0.25">
      <c r="B71" s="7"/>
      <c r="C71" s="120"/>
      <c r="D71" s="120"/>
      <c r="E71" s="120"/>
      <c r="F71" s="120"/>
      <c r="G71" s="120"/>
      <c r="I71" s="2" t="s">
        <v>53</v>
      </c>
      <c r="J71" s="64" t="s">
        <v>55</v>
      </c>
      <c r="K71" s="2"/>
      <c r="L71" s="62">
        <v>2.5</v>
      </c>
      <c r="M71" s="62">
        <v>2.7</v>
      </c>
      <c r="N71" s="61">
        <f>+M71/L71-1</f>
        <v>8.0000000000000071E-2</v>
      </c>
      <c r="O71" s="2"/>
      <c r="P71" s="8"/>
    </row>
    <row r="72" spans="2:16" x14ac:dyDescent="0.25">
      <c r="B72" s="7"/>
      <c r="C72" s="120"/>
      <c r="D72" s="120"/>
      <c r="E72" s="120"/>
      <c r="F72" s="120"/>
      <c r="G72" s="120"/>
      <c r="I72" s="2" t="s">
        <v>57</v>
      </c>
      <c r="J72" s="64" t="s">
        <v>72</v>
      </c>
      <c r="K72" s="2"/>
      <c r="L72" s="62">
        <v>2.64</v>
      </c>
      <c r="M72" s="62">
        <v>2.91</v>
      </c>
      <c r="N72" s="61">
        <f>+M72/L72-1</f>
        <v>0.10227272727272729</v>
      </c>
      <c r="O72" s="2"/>
      <c r="P72" s="8"/>
    </row>
    <row r="73" spans="2:16" x14ac:dyDescent="0.25">
      <c r="B73" s="7"/>
      <c r="C73" s="120"/>
      <c r="D73" s="120"/>
      <c r="E73" s="120"/>
      <c r="F73" s="120"/>
      <c r="G73" s="120"/>
      <c r="I73" s="10" t="s">
        <v>60</v>
      </c>
      <c r="J73" s="65" t="s">
        <v>55</v>
      </c>
      <c r="K73" s="10"/>
      <c r="L73" s="60">
        <v>9.2899999999999991</v>
      </c>
      <c r="M73" s="60">
        <v>10</v>
      </c>
      <c r="N73" s="59">
        <f>+M73/L73-1</f>
        <v>7.6426264800861343E-2</v>
      </c>
      <c r="O73" s="2"/>
      <c r="P73" s="8"/>
    </row>
    <row r="74" spans="2:16" x14ac:dyDescent="0.25">
      <c r="B74" s="7"/>
      <c r="C74" s="2"/>
      <c r="D74" s="2"/>
      <c r="E74" s="2"/>
      <c r="F74" s="2"/>
      <c r="I74" s="63" t="s">
        <v>69</v>
      </c>
      <c r="J74" s="2"/>
      <c r="K74" s="2"/>
      <c r="L74" s="2"/>
      <c r="M74" s="2"/>
      <c r="N74" s="2"/>
      <c r="O74" s="2"/>
      <c r="P74" s="8"/>
    </row>
    <row r="75" spans="2:16" x14ac:dyDescent="0.25">
      <c r="B75" s="7"/>
      <c r="C75" s="2"/>
      <c r="D75" s="2"/>
      <c r="E75" s="2"/>
      <c r="F75" s="2"/>
      <c r="M75" s="2"/>
      <c r="N75" s="2"/>
      <c r="O75" s="2"/>
      <c r="P75" s="8"/>
    </row>
    <row r="76" spans="2:16" x14ac:dyDescent="0.25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</sheetData>
  <mergeCells count="16">
    <mergeCell ref="B1:P2"/>
    <mergeCell ref="C7:O7"/>
    <mergeCell ref="D12:N12"/>
    <mergeCell ref="C9:O11"/>
    <mergeCell ref="C31:O31"/>
    <mergeCell ref="C33:O34"/>
    <mergeCell ref="D25:N25"/>
    <mergeCell ref="C36:M36"/>
    <mergeCell ref="I14:N14"/>
    <mergeCell ref="D14:H15"/>
    <mergeCell ref="C57:G60"/>
    <mergeCell ref="C70:G73"/>
    <mergeCell ref="I55:N55"/>
    <mergeCell ref="I68:N68"/>
    <mergeCell ref="C48:O48"/>
    <mergeCell ref="C53:O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9" t="s">
        <v>14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5" customHeigh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2:16" x14ac:dyDescent="0.25">
      <c r="B7" s="30"/>
      <c r="C7" s="125" t="s">
        <v>37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1"/>
    </row>
    <row r="8" spans="2:16" x14ac:dyDescent="0.25"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1"/>
    </row>
    <row r="9" spans="2:16" ht="15" customHeight="1" x14ac:dyDescent="0.25">
      <c r="B9" s="30"/>
      <c r="C9" s="128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D19, " en ",FIXED(N19*100, 1 ), "%. Todos los grupos registraron alzas en sus respectivos Índices de precios.")</f>
        <v>La variación anual de enero a diciembre 2016 en esta región registró una tasa de 3.2%, impulsado por el aumento general en los precios del grupo Alimentos y bebidas que registró un incremento del 2.5% como principal grupo de consumo, cabe resaltar el aumento en los precios de  Alquiler de vivienda, comb. y electricidad en 5.3%. Todos los grupos registraron alzas en sus respectivos Índices de precios.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32"/>
    </row>
    <row r="10" spans="2:16" x14ac:dyDescent="0.25">
      <c r="B10" s="3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32"/>
    </row>
    <row r="11" spans="2:16" x14ac:dyDescent="0.25">
      <c r="B11" s="3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32"/>
    </row>
    <row r="12" spans="2:16" x14ac:dyDescent="0.25">
      <c r="B12" s="30"/>
      <c r="C12" s="2"/>
      <c r="D12" s="119" t="s">
        <v>36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"/>
      <c r="P12" s="33"/>
    </row>
    <row r="13" spans="2:16" x14ac:dyDescent="0.25">
      <c r="B13" s="3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3"/>
    </row>
    <row r="14" spans="2:16" x14ac:dyDescent="0.25">
      <c r="B14" s="30"/>
      <c r="C14" s="2"/>
      <c r="D14" s="129" t="s">
        <v>17</v>
      </c>
      <c r="E14" s="130"/>
      <c r="F14" s="130"/>
      <c r="G14" s="130"/>
      <c r="H14" s="131"/>
      <c r="I14" s="135" t="s">
        <v>16</v>
      </c>
      <c r="J14" s="136"/>
      <c r="K14" s="136"/>
      <c r="L14" s="136"/>
      <c r="M14" s="136"/>
      <c r="N14" s="137"/>
      <c r="O14" s="2"/>
      <c r="P14" s="33"/>
    </row>
    <row r="15" spans="2:16" x14ac:dyDescent="0.25">
      <c r="B15" s="30"/>
      <c r="C15" s="2"/>
      <c r="D15" s="132"/>
      <c r="E15" s="133"/>
      <c r="F15" s="133"/>
      <c r="G15" s="133"/>
      <c r="H15" s="134"/>
      <c r="I15" s="42">
        <v>2011</v>
      </c>
      <c r="J15" s="42">
        <v>2012</v>
      </c>
      <c r="K15" s="42">
        <v>2013</v>
      </c>
      <c r="L15" s="42">
        <v>2014</v>
      </c>
      <c r="M15" s="42">
        <v>2015</v>
      </c>
      <c r="N15" s="42">
        <v>2016</v>
      </c>
      <c r="O15" s="2"/>
      <c r="P15" s="33"/>
    </row>
    <row r="16" spans="2:16" x14ac:dyDescent="0.25">
      <c r="B16" s="30"/>
      <c r="C16" s="2"/>
      <c r="D16" s="39" t="s">
        <v>18</v>
      </c>
      <c r="E16" s="22"/>
      <c r="F16" s="22"/>
      <c r="G16" s="22"/>
      <c r="H16" s="23"/>
      <c r="I16" s="38">
        <v>4.620622568093391E-2</v>
      </c>
      <c r="J16" s="25">
        <v>2.2687122268712168E-2</v>
      </c>
      <c r="K16" s="25">
        <v>3.1548322574779464E-2</v>
      </c>
      <c r="L16" s="25">
        <v>3.6488630354309937E-2</v>
      </c>
      <c r="M16" s="25">
        <v>3.0102040816326614E-2</v>
      </c>
      <c r="N16" s="25">
        <v>3.1533762588740188E-2</v>
      </c>
      <c r="O16" s="2"/>
      <c r="P16" s="33"/>
    </row>
    <row r="17" spans="2:16" x14ac:dyDescent="0.25">
      <c r="B17" s="30"/>
      <c r="C17" s="2"/>
      <c r="D17" s="43" t="s">
        <v>19</v>
      </c>
      <c r="E17" s="22"/>
      <c r="F17" s="22"/>
      <c r="G17" s="22"/>
      <c r="H17" s="23"/>
      <c r="I17" s="26">
        <v>6.5654091131798209E-2</v>
      </c>
      <c r="J17" s="26">
        <v>4.6160919540229939E-2</v>
      </c>
      <c r="K17" s="26">
        <v>3.5598136591368457E-2</v>
      </c>
      <c r="L17" s="26">
        <v>5.7375657783058864E-2</v>
      </c>
      <c r="M17" s="26">
        <v>5.0008026970621344E-2</v>
      </c>
      <c r="N17" s="26">
        <v>2.5227429095634912E-2</v>
      </c>
      <c r="O17" s="2"/>
      <c r="P17" s="33"/>
    </row>
    <row r="18" spans="2:16" x14ac:dyDescent="0.25">
      <c r="B18" s="30"/>
      <c r="C18" s="2"/>
      <c r="D18" s="43" t="s">
        <v>20</v>
      </c>
      <c r="E18" s="22"/>
      <c r="F18" s="22"/>
      <c r="G18" s="22"/>
      <c r="H18" s="23"/>
      <c r="I18" s="26">
        <v>4.104663936882047E-2</v>
      </c>
      <c r="J18" s="26">
        <v>1.3334612432847281E-2</v>
      </c>
      <c r="K18" s="26">
        <v>8.5203067310435365E-4</v>
      </c>
      <c r="L18" s="26">
        <v>9.4589481649753893E-5</v>
      </c>
      <c r="M18" s="26">
        <v>8.5122481793247218E-3</v>
      </c>
      <c r="N18" s="26">
        <v>2.1851261371096387E-2</v>
      </c>
      <c r="O18" s="2"/>
      <c r="P18" s="33"/>
    </row>
    <row r="19" spans="2:16" x14ac:dyDescent="0.25">
      <c r="B19" s="30"/>
      <c r="C19" s="2"/>
      <c r="D19" s="43" t="s">
        <v>24</v>
      </c>
      <c r="E19" s="22"/>
      <c r="F19" s="22"/>
      <c r="G19" s="22"/>
      <c r="H19" s="23"/>
      <c r="I19" s="26">
        <v>-2.6472363542295319E-2</v>
      </c>
      <c r="J19" s="26">
        <v>-3.0735163861824621E-2</v>
      </c>
      <c r="K19" s="26">
        <v>9.2022297359042327E-2</v>
      </c>
      <c r="L19" s="26">
        <v>4.9288702928870221E-2</v>
      </c>
      <c r="M19" s="26">
        <v>-7.6720631629316527E-2</v>
      </c>
      <c r="N19" s="26">
        <v>5.3122570614148712E-2</v>
      </c>
      <c r="O19" s="2"/>
      <c r="P19" s="33"/>
    </row>
    <row r="20" spans="2:16" x14ac:dyDescent="0.25">
      <c r="B20" s="30"/>
      <c r="C20" s="2"/>
      <c r="D20" s="43" t="s">
        <v>25</v>
      </c>
      <c r="E20" s="22"/>
      <c r="F20" s="22"/>
      <c r="G20" s="22"/>
      <c r="H20" s="23"/>
      <c r="I20" s="26">
        <v>6.0814124570867101E-3</v>
      </c>
      <c r="J20" s="26">
        <v>-4.582236521399996E-3</v>
      </c>
      <c r="K20" s="26">
        <v>3.2321253672869865E-2</v>
      </c>
      <c r="L20" s="26">
        <v>6.4516129032257119E-3</v>
      </c>
      <c r="M20" s="26">
        <v>3.0731523378582315E-2</v>
      </c>
      <c r="N20" s="26">
        <v>4.4265593561368277E-2</v>
      </c>
      <c r="O20" s="2"/>
      <c r="P20" s="33"/>
    </row>
    <row r="21" spans="2:16" x14ac:dyDescent="0.25">
      <c r="B21" s="30"/>
      <c r="C21" s="2"/>
      <c r="D21" s="43" t="s">
        <v>21</v>
      </c>
      <c r="E21" s="22"/>
      <c r="F21" s="22"/>
      <c r="G21" s="22"/>
      <c r="H21" s="23"/>
      <c r="I21" s="26">
        <v>1.1764705882353343E-3</v>
      </c>
      <c r="J21" s="26">
        <v>5.1018409714061796E-2</v>
      </c>
      <c r="K21" s="26">
        <v>-3.4473120283239345E-3</v>
      </c>
      <c r="L21" s="26">
        <v>1.6735228122662704E-2</v>
      </c>
      <c r="M21" s="26">
        <v>2.0505747126436713E-2</v>
      </c>
      <c r="N21" s="26">
        <v>3.0095512704991778E-2</v>
      </c>
      <c r="O21" s="2"/>
      <c r="P21" s="33"/>
    </row>
    <row r="22" spans="2:16" x14ac:dyDescent="0.25">
      <c r="B22" s="30"/>
      <c r="C22" s="2"/>
      <c r="D22" s="43" t="s">
        <v>22</v>
      </c>
      <c r="E22" s="22"/>
      <c r="F22" s="22"/>
      <c r="G22" s="22"/>
      <c r="H22" s="23"/>
      <c r="I22" s="26">
        <v>7.30320556808155E-2</v>
      </c>
      <c r="J22" s="26">
        <v>-1.8819660149826278E-2</v>
      </c>
      <c r="K22" s="26">
        <v>3.8919925512104214E-2</v>
      </c>
      <c r="L22" s="26">
        <v>-2.5990320846028814E-3</v>
      </c>
      <c r="M22" s="26">
        <v>9.7043759547128516E-3</v>
      </c>
      <c r="N22" s="26">
        <v>4.3071994304529682E-2</v>
      </c>
      <c r="O22" s="2"/>
      <c r="P22" s="33"/>
    </row>
    <row r="23" spans="2:16" x14ac:dyDescent="0.25">
      <c r="B23" s="30"/>
      <c r="C23" s="2"/>
      <c r="D23" s="43" t="s">
        <v>26</v>
      </c>
      <c r="E23" s="22"/>
      <c r="F23" s="22"/>
      <c r="G23" s="22"/>
      <c r="H23" s="23"/>
      <c r="I23" s="26">
        <v>2.0979713013359769E-2</v>
      </c>
      <c r="J23" s="26">
        <v>-1.4539110206456263E-3</v>
      </c>
      <c r="K23" s="26">
        <v>1.232770335857114E-2</v>
      </c>
      <c r="L23" s="26">
        <v>5.4655288138842906E-3</v>
      </c>
      <c r="M23" s="26">
        <v>2.3841312225824973E-2</v>
      </c>
      <c r="N23" s="26">
        <v>4.0145305514158069E-2</v>
      </c>
      <c r="O23" s="2"/>
      <c r="P23" s="33"/>
    </row>
    <row r="24" spans="2:16" x14ac:dyDescent="0.25">
      <c r="B24" s="30"/>
      <c r="C24" s="2"/>
      <c r="D24" s="43" t="s">
        <v>23</v>
      </c>
      <c r="E24" s="22"/>
      <c r="F24" s="22"/>
      <c r="G24" s="22"/>
      <c r="I24" s="25">
        <v>2.3710442272331322E-2</v>
      </c>
      <c r="J24" s="25">
        <v>3.365475515220262E-2</v>
      </c>
      <c r="K24" s="25">
        <v>5.0301810865189811E-3</v>
      </c>
      <c r="L24" s="25">
        <v>4.140504140504131E-2</v>
      </c>
      <c r="M24" s="25">
        <v>4.4826983572177515E-2</v>
      </c>
      <c r="N24" s="25">
        <v>2.8853391318892641E-2</v>
      </c>
      <c r="O24" s="2"/>
      <c r="P24" s="33"/>
    </row>
    <row r="25" spans="2:16" x14ac:dyDescent="0.25">
      <c r="B25" s="30"/>
      <c r="C25" s="2"/>
      <c r="D25" s="127" t="s">
        <v>27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"/>
      <c r="P25" s="33"/>
    </row>
    <row r="26" spans="2:16" x14ac:dyDescent="0.25"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3"/>
    </row>
    <row r="27" spans="2:16" x14ac:dyDescent="0.2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30" spans="2:16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2:16" x14ac:dyDescent="0.25">
      <c r="B31" s="30"/>
      <c r="C31" s="125" t="s">
        <v>39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3"/>
    </row>
    <row r="32" spans="2:16" x14ac:dyDescent="0.25"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3"/>
    </row>
    <row r="33" spans="2:16" x14ac:dyDescent="0.25">
      <c r="B33" s="30"/>
      <c r="C33" s="120" t="str">
        <f>+CONCATENATE("El mes con mayor crecimiento (mensual) fue ", F38,", creciendo ", FIXED(F39*100,1),"% en relación a ", E38," del mismo año. En tanto que en ",J38, " se registró una disminución de ",FIXED(J39*100,1),"% en relación a ",I38,". ")</f>
        <v xml:space="preserve">El mes con mayor crecimiento (mensual) fue Marzo, creciendo 0.8% en relación a Febrero del mismo año. En tanto que en Julio se registró una disminución de -0.1% en relación a Junio. 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33"/>
    </row>
    <row r="34" spans="2:16" x14ac:dyDescent="0.25">
      <c r="B34" s="3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33"/>
    </row>
    <row r="35" spans="2:16" x14ac:dyDescent="0.25"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3"/>
    </row>
    <row r="36" spans="2:16" x14ac:dyDescent="0.25">
      <c r="B36" s="30"/>
      <c r="C36" s="119" t="s">
        <v>35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"/>
      <c r="O36" s="2"/>
      <c r="P36" s="33"/>
    </row>
    <row r="37" spans="2:16" x14ac:dyDescent="0.25">
      <c r="B37" s="3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3"/>
    </row>
    <row r="38" spans="2:16" x14ac:dyDescent="0.25">
      <c r="B38" s="30"/>
      <c r="C38" s="44" t="s">
        <v>0</v>
      </c>
      <c r="D38" s="45" t="s">
        <v>40</v>
      </c>
      <c r="E38" s="45" t="s">
        <v>41</v>
      </c>
      <c r="F38" s="45" t="s">
        <v>42</v>
      </c>
      <c r="G38" s="45" t="s">
        <v>43</v>
      </c>
      <c r="H38" s="45" t="s">
        <v>44</v>
      </c>
      <c r="I38" s="45" t="s">
        <v>45</v>
      </c>
      <c r="J38" s="45" t="s">
        <v>46</v>
      </c>
      <c r="K38" s="45" t="s">
        <v>47</v>
      </c>
      <c r="L38" s="45" t="s">
        <v>48</v>
      </c>
      <c r="M38" s="45" t="s">
        <v>49</v>
      </c>
      <c r="N38" s="45" t="s">
        <v>50</v>
      </c>
      <c r="O38" s="45" t="s">
        <v>51</v>
      </c>
      <c r="P38" s="33"/>
    </row>
    <row r="39" spans="2:16" x14ac:dyDescent="0.25">
      <c r="B39" s="30"/>
      <c r="C39" s="52" t="s">
        <v>29</v>
      </c>
      <c r="D39" s="47">
        <v>9.0804028396895831E-4</v>
      </c>
      <c r="E39" s="47">
        <v>1.8969072164949363E-3</v>
      </c>
      <c r="F39" s="47">
        <v>7.5732630885743113E-3</v>
      </c>
      <c r="G39" s="47">
        <v>3.3496732026143672E-3</v>
      </c>
      <c r="H39" s="47">
        <v>3.4199169448743127E-3</v>
      </c>
      <c r="I39" s="47">
        <v>2.515621196137241E-3</v>
      </c>
      <c r="J39" s="47">
        <v>-5.6661809940106167E-4</v>
      </c>
      <c r="K39" s="47">
        <v>1.6198266785449889E-4</v>
      </c>
      <c r="L39" s="47">
        <v>3.7249979755447082E-3</v>
      </c>
      <c r="M39" s="47">
        <v>4.8406615570795175E-4</v>
      </c>
      <c r="N39" s="47">
        <v>7.1768405773728894E-3</v>
      </c>
      <c r="O39" s="47">
        <v>4.8038430744590244E-4</v>
      </c>
      <c r="P39" s="33"/>
    </row>
    <row r="40" spans="2:16" x14ac:dyDescent="0.25">
      <c r="B40" s="30"/>
      <c r="C40" s="37" t="s">
        <v>30</v>
      </c>
      <c r="D40" s="25">
        <v>3.8223377417634374E-4</v>
      </c>
      <c r="E40" s="25">
        <v>-4.4322176371696109E-3</v>
      </c>
      <c r="F40" s="25">
        <v>1.1053116364752924E-2</v>
      </c>
      <c r="G40" s="25">
        <v>8.7306407531126951E-3</v>
      </c>
      <c r="H40" s="25">
        <v>2.408369082561812E-3</v>
      </c>
      <c r="I40" s="25">
        <v>1.126210676477335E-3</v>
      </c>
      <c r="J40" s="25">
        <v>-8.7745612719365429E-3</v>
      </c>
      <c r="K40" s="25">
        <v>-2.6481047136263092E-3</v>
      </c>
      <c r="L40" s="25">
        <v>7.0550751024123226E-3</v>
      </c>
      <c r="M40" s="25">
        <v>8.2862523540505606E-4</v>
      </c>
      <c r="N40" s="25">
        <v>1.0763209393346296E-2</v>
      </c>
      <c r="O40" s="25">
        <v>-1.340382753741709E-3</v>
      </c>
      <c r="P40" s="33"/>
    </row>
    <row r="41" spans="2:16" x14ac:dyDescent="0.25">
      <c r="B41" s="30"/>
      <c r="C41" s="37" t="s">
        <v>31</v>
      </c>
      <c r="D41" s="25">
        <v>-1.1253868517301369E-3</v>
      </c>
      <c r="E41" s="25">
        <v>5.2577222795979761E-3</v>
      </c>
      <c r="F41" s="25">
        <v>-2.2415242364807186E-3</v>
      </c>
      <c r="G41" s="25">
        <v>-4.6803332397260533E-4</v>
      </c>
      <c r="H41" s="25">
        <v>4.9634763064243526E-3</v>
      </c>
      <c r="I41" s="25">
        <v>1.3978194017332246E-3</v>
      </c>
      <c r="J41" s="25">
        <v>2.4195049320678841E-3</v>
      </c>
      <c r="K41" s="25">
        <v>-7.4266617155582804E-4</v>
      </c>
      <c r="L41" s="25">
        <v>8.3612040133780319E-3</v>
      </c>
      <c r="M41" s="25">
        <v>5.2515201768932318E-3</v>
      </c>
      <c r="N41" s="25">
        <v>-2.3829163229768247E-3</v>
      </c>
      <c r="O41" s="25">
        <v>1.0105649977032449E-3</v>
      </c>
      <c r="P41" s="33"/>
    </row>
    <row r="42" spans="2:16" x14ac:dyDescent="0.25">
      <c r="B42" s="30"/>
      <c r="C42" s="37" t="s">
        <v>4</v>
      </c>
      <c r="D42" s="25">
        <v>5.7873369612162495E-3</v>
      </c>
      <c r="E42" s="25">
        <v>6.6128478186189277E-3</v>
      </c>
      <c r="F42" s="25">
        <v>8.4463782953674293E-3</v>
      </c>
      <c r="G42" s="25">
        <v>-4.6531302876480218E-3</v>
      </c>
      <c r="H42" s="25">
        <v>1.2749681257968604E-2</v>
      </c>
      <c r="I42" s="25">
        <v>2.9374737725555988E-3</v>
      </c>
      <c r="J42" s="25">
        <v>1.8410041841004254E-2</v>
      </c>
      <c r="K42" s="25">
        <v>2.2432210353327875E-2</v>
      </c>
      <c r="L42" s="25">
        <v>-1.237643655067111E-2</v>
      </c>
      <c r="M42" s="25">
        <v>-2.1319879567092581E-2</v>
      </c>
      <c r="N42" s="25">
        <v>9.0629417144758584E-3</v>
      </c>
      <c r="O42" s="25">
        <v>4.6143704680290387E-3</v>
      </c>
      <c r="P42" s="33"/>
    </row>
    <row r="43" spans="2:16" x14ac:dyDescent="0.25">
      <c r="B43" s="30"/>
      <c r="C43" s="37" t="s">
        <v>32</v>
      </c>
      <c r="D43" s="25">
        <v>4.4814340588987811E-3</v>
      </c>
      <c r="E43" s="25">
        <v>2.1578803605572183E-2</v>
      </c>
      <c r="F43" s="25">
        <v>3.1194295900178748E-3</v>
      </c>
      <c r="G43" s="25">
        <v>2.3989338071968014E-3</v>
      </c>
      <c r="H43" s="25">
        <v>3.0136500620456808E-3</v>
      </c>
      <c r="I43" s="25">
        <v>-6.0975609756097615E-3</v>
      </c>
      <c r="J43" s="25">
        <v>5.6904063305771579E-3</v>
      </c>
      <c r="K43" s="25">
        <v>2.9175139244983495E-3</v>
      </c>
      <c r="L43" s="25">
        <v>6.8758815232721204E-3</v>
      </c>
      <c r="M43" s="25">
        <v>-3.7646646821921648E-3</v>
      </c>
      <c r="N43" s="25">
        <v>3.5152473855348809E-4</v>
      </c>
      <c r="O43" s="25">
        <v>3.0747606079242207E-3</v>
      </c>
      <c r="P43" s="33"/>
    </row>
    <row r="44" spans="2:16" x14ac:dyDescent="0.25">
      <c r="B44" s="30"/>
      <c r="C44" s="37" t="s">
        <v>3</v>
      </c>
      <c r="D44" s="25">
        <v>-9.821589475581205E-3</v>
      </c>
      <c r="E44" s="25">
        <v>9.1910091910092362E-3</v>
      </c>
      <c r="F44" s="25">
        <v>1.0369702434625649E-2</v>
      </c>
      <c r="G44" s="25">
        <v>-2.9451137884872747E-3</v>
      </c>
      <c r="H44" s="25">
        <v>9.4880057286073072E-3</v>
      </c>
      <c r="I44" s="25">
        <v>1.4098244369569191E-2</v>
      </c>
      <c r="J44" s="25">
        <v>-5.2461309784035404E-4</v>
      </c>
      <c r="K44" s="25">
        <v>-1.6621467938062739E-3</v>
      </c>
      <c r="L44" s="25">
        <v>-1.1391517700666265E-3</v>
      </c>
      <c r="M44" s="25">
        <v>-2.807263795069681E-3</v>
      </c>
      <c r="N44" s="25">
        <v>6.2461511392626345E-3</v>
      </c>
      <c r="O44" s="25">
        <v>-5.2456723203364586E-4</v>
      </c>
      <c r="P44" s="33"/>
    </row>
    <row r="45" spans="2:16" x14ac:dyDescent="0.25">
      <c r="B45" s="30"/>
      <c r="C45" s="37" t="s">
        <v>33</v>
      </c>
      <c r="D45" s="25">
        <v>-4.4495861884852328E-4</v>
      </c>
      <c r="E45" s="25">
        <v>1.6915954415954504E-2</v>
      </c>
      <c r="F45" s="25">
        <v>-6.4787252670285289E-3</v>
      </c>
      <c r="G45" s="25">
        <v>-8.5477617201268341E-3</v>
      </c>
      <c r="H45" s="25">
        <v>6.0439072082481005E-3</v>
      </c>
      <c r="I45" s="25">
        <v>6.9794151426805229E-3</v>
      </c>
      <c r="J45" s="25">
        <v>1.4037550447446812E-2</v>
      </c>
      <c r="K45" s="25">
        <v>-8.6520159197089885E-4</v>
      </c>
      <c r="L45" s="25">
        <v>4.8493245583651756E-3</v>
      </c>
      <c r="M45" s="25">
        <v>8.5315408479833543E-3</v>
      </c>
      <c r="N45" s="25">
        <v>-5.9813722977020145E-4</v>
      </c>
      <c r="O45" s="25">
        <v>2.1374829001368223E-3</v>
      </c>
      <c r="P45" s="33"/>
    </row>
    <row r="46" spans="2:16" x14ac:dyDescent="0.25">
      <c r="B46" s="30"/>
      <c r="C46" s="37" t="s">
        <v>34</v>
      </c>
      <c r="D46" s="25">
        <v>4.0052160953800708E-3</v>
      </c>
      <c r="E46" s="25">
        <v>6.4941089154837428E-3</v>
      </c>
      <c r="F46" s="25">
        <v>1.3918333486957479E-2</v>
      </c>
      <c r="G46" s="25">
        <v>-1.3636363636364557E-3</v>
      </c>
      <c r="H46" s="25">
        <v>-2.5489303595812585E-3</v>
      </c>
      <c r="I46" s="25">
        <v>4.6545587295792057E-3</v>
      </c>
      <c r="J46" s="25">
        <v>5.9047965116278966E-3</v>
      </c>
      <c r="K46" s="25">
        <v>-2.7092928745597877E-4</v>
      </c>
      <c r="L46" s="25">
        <v>-4.5167118337852141E-4</v>
      </c>
      <c r="M46" s="25">
        <v>1.8075011296880827E-3</v>
      </c>
      <c r="N46" s="25">
        <v>5.0518718989625011E-3</v>
      </c>
      <c r="O46" s="25">
        <v>2.333722287047868E-3</v>
      </c>
      <c r="P46" s="33"/>
    </row>
    <row r="47" spans="2:16" x14ac:dyDescent="0.25">
      <c r="B47" s="30"/>
      <c r="C47" s="37" t="s">
        <v>2</v>
      </c>
      <c r="D47" s="25">
        <v>1.4217613113658434E-3</v>
      </c>
      <c r="E47" s="25">
        <v>-3.5075997995657193E-3</v>
      </c>
      <c r="F47" s="25">
        <v>8.21320817968485E-3</v>
      </c>
      <c r="G47" s="25">
        <v>2.0781379883625384E-3</v>
      </c>
      <c r="H47" s="25">
        <v>3.3181252592284771E-3</v>
      </c>
      <c r="I47" s="25">
        <v>4.8780487804878092E-3</v>
      </c>
      <c r="J47" s="25">
        <v>3.1265427019910863E-3</v>
      </c>
      <c r="K47" s="25">
        <v>3.362860892388353E-3</v>
      </c>
      <c r="L47" s="25">
        <v>-6.1309572467914686E-3</v>
      </c>
      <c r="M47" s="25">
        <v>1.3982562921532882E-3</v>
      </c>
      <c r="N47" s="25">
        <v>7.6386036960987003E-3</v>
      </c>
      <c r="O47" s="25">
        <v>2.7714378871861456E-3</v>
      </c>
      <c r="P47" s="33"/>
    </row>
    <row r="48" spans="2:16" x14ac:dyDescent="0.25">
      <c r="B48" s="3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3"/>
    </row>
    <row r="49" spans="2:16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25" t="s">
        <v>67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8"/>
    </row>
    <row r="54" spans="2:16" x14ac:dyDescent="0.25">
      <c r="B54" s="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9" t="s">
        <v>66</v>
      </c>
      <c r="J55" s="119"/>
      <c r="K55" s="119"/>
      <c r="L55" s="119"/>
      <c r="M55" s="119"/>
      <c r="N55" s="119"/>
      <c r="O55" s="2"/>
      <c r="P55" s="8"/>
    </row>
    <row r="56" spans="2:16" x14ac:dyDescent="0.25">
      <c r="B56" s="7"/>
      <c r="I56" s="2"/>
      <c r="J56" s="2"/>
      <c r="K56" s="53"/>
      <c r="L56" s="2"/>
      <c r="M56" s="2"/>
      <c r="N56" s="2"/>
      <c r="O56" s="2"/>
      <c r="P56" s="8"/>
    </row>
    <row r="57" spans="2:16" x14ac:dyDescent="0.25">
      <c r="B57" s="7"/>
      <c r="C57" s="120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14.4%, en tanto los precios de Leche, quesos y huevos tuvieron un crecimiento de 5.8%. Por otro lado los precios por Energía eléctrica, aumentaron 10.9% de enero a dicembre del 2016.</v>
      </c>
      <c r="D57" s="120"/>
      <c r="E57" s="120"/>
      <c r="F57" s="120"/>
      <c r="G57" s="120"/>
      <c r="I57" s="54" t="s">
        <v>52</v>
      </c>
      <c r="J57" s="55"/>
      <c r="K57" s="55"/>
      <c r="L57" s="56">
        <v>2015</v>
      </c>
      <c r="M57" s="56">
        <v>2016</v>
      </c>
      <c r="N57" s="57" t="s">
        <v>65</v>
      </c>
      <c r="O57" s="2"/>
      <c r="P57" s="8"/>
    </row>
    <row r="58" spans="2:16" x14ac:dyDescent="0.25">
      <c r="B58" s="7"/>
      <c r="C58" s="120"/>
      <c r="D58" s="120"/>
      <c r="E58" s="120"/>
      <c r="F58" s="120"/>
      <c r="G58" s="120"/>
      <c r="I58" s="66" t="s">
        <v>63</v>
      </c>
      <c r="J58" s="53"/>
      <c r="K58" s="53"/>
      <c r="L58" s="41"/>
      <c r="M58" s="41"/>
      <c r="N58" s="53"/>
      <c r="O58" s="2"/>
      <c r="P58" s="8"/>
    </row>
    <row r="59" spans="2:16" x14ac:dyDescent="0.25">
      <c r="B59" s="7"/>
      <c r="C59" s="120"/>
      <c r="D59" s="120"/>
      <c r="E59" s="120"/>
      <c r="F59" s="120"/>
      <c r="G59" s="120"/>
      <c r="I59" s="68" t="s">
        <v>53</v>
      </c>
      <c r="J59" s="69"/>
      <c r="K59" s="69"/>
      <c r="L59" s="70">
        <v>0.10133198448828185</v>
      </c>
      <c r="M59" s="70">
        <v>0.14398346601347223</v>
      </c>
      <c r="N59" s="71">
        <f>+(M59-L59)*100</f>
        <v>4.2651481525190382</v>
      </c>
      <c r="O59" s="2"/>
      <c r="P59" s="8"/>
    </row>
    <row r="60" spans="2:16" x14ac:dyDescent="0.25">
      <c r="B60" s="7"/>
      <c r="C60" s="120"/>
      <c r="D60" s="120"/>
      <c r="E60" s="120"/>
      <c r="F60" s="120"/>
      <c r="G60" s="120"/>
      <c r="I60" s="68" t="s">
        <v>56</v>
      </c>
      <c r="J60" s="69"/>
      <c r="K60" s="69"/>
      <c r="L60" s="70">
        <v>4.8374092985756789E-3</v>
      </c>
      <c r="M60" s="70">
        <v>5.7591156280645484E-2</v>
      </c>
      <c r="N60" s="71">
        <f t="shared" ref="N60:N65" si="0">+(M60-L60)*100</f>
        <v>5.2753746982069805</v>
      </c>
      <c r="O60" s="2"/>
      <c r="P60" s="8"/>
    </row>
    <row r="61" spans="2:16" x14ac:dyDescent="0.25">
      <c r="B61" s="7"/>
      <c r="C61" s="2"/>
      <c r="D61" s="2"/>
      <c r="E61" s="2"/>
      <c r="F61" s="2"/>
      <c r="I61" s="68" t="s">
        <v>58</v>
      </c>
      <c r="J61" s="69"/>
      <c r="K61" s="69"/>
      <c r="L61" s="70">
        <v>7.6184671644065283E-2</v>
      </c>
      <c r="M61" s="70">
        <v>1.0193968568597001E-2</v>
      </c>
      <c r="N61" s="71">
        <f t="shared" si="0"/>
        <v>-6.5990703075468282</v>
      </c>
      <c r="O61" s="2"/>
      <c r="P61" s="8"/>
    </row>
    <row r="62" spans="2:16" x14ac:dyDescent="0.25">
      <c r="B62" s="7"/>
      <c r="C62" s="2"/>
      <c r="D62" s="2"/>
      <c r="E62" s="2"/>
      <c r="F62" s="2"/>
      <c r="I62" s="72" t="s">
        <v>59</v>
      </c>
      <c r="J62" s="73"/>
      <c r="K62" s="73"/>
      <c r="L62" s="74">
        <v>5.9686221009549456E-3</v>
      </c>
      <c r="M62" s="74">
        <v>6.4332937786065303E-2</v>
      </c>
      <c r="N62" s="75">
        <f t="shared" si="0"/>
        <v>5.8364315685110357</v>
      </c>
      <c r="O62" s="2"/>
      <c r="P62" s="8"/>
    </row>
    <row r="63" spans="2:16" x14ac:dyDescent="0.25">
      <c r="B63" s="7"/>
      <c r="C63" s="2"/>
      <c r="D63" s="2"/>
      <c r="E63" s="2"/>
      <c r="F63" s="2"/>
      <c r="I63" s="66" t="s">
        <v>64</v>
      </c>
      <c r="J63" s="2"/>
      <c r="K63" s="2"/>
      <c r="L63" s="2"/>
      <c r="M63" s="2"/>
      <c r="N63" s="62"/>
      <c r="O63" s="2"/>
      <c r="P63" s="8"/>
    </row>
    <row r="64" spans="2:16" x14ac:dyDescent="0.25">
      <c r="B64" s="7"/>
      <c r="C64" s="2"/>
      <c r="D64" s="2"/>
      <c r="E64" s="2"/>
      <c r="F64" s="2"/>
      <c r="I64" s="68" t="s">
        <v>61</v>
      </c>
      <c r="J64" s="69"/>
      <c r="K64" s="69"/>
      <c r="L64" s="70">
        <v>2.8198517563646774E-3</v>
      </c>
      <c r="M64" s="70">
        <v>2.2415039768618916E-2</v>
      </c>
      <c r="N64" s="71">
        <f t="shared" si="0"/>
        <v>1.9595188012254239</v>
      </c>
      <c r="O64" s="2"/>
      <c r="P64" s="8"/>
    </row>
    <row r="65" spans="2:16" x14ac:dyDescent="0.25">
      <c r="B65" s="7"/>
      <c r="C65" s="2"/>
      <c r="D65" s="2"/>
      <c r="E65" s="2"/>
      <c r="F65" s="2"/>
      <c r="I65" s="72" t="s">
        <v>62</v>
      </c>
      <c r="J65" s="73"/>
      <c r="K65" s="73"/>
      <c r="L65" s="74">
        <v>-0.25275538131518605</v>
      </c>
      <c r="M65" s="74">
        <v>0.10859235794892097</v>
      </c>
      <c r="N65" s="75">
        <f t="shared" si="0"/>
        <v>36.134773926410702</v>
      </c>
      <c r="O65" s="2"/>
      <c r="P65" s="8"/>
    </row>
    <row r="66" spans="2:16" x14ac:dyDescent="0.25">
      <c r="B66" s="7"/>
      <c r="C66" s="2"/>
      <c r="D66" s="2"/>
      <c r="E66" s="2"/>
      <c r="F66" s="2"/>
      <c r="I66" s="63" t="s">
        <v>69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7"/>
      <c r="C68" s="2"/>
      <c r="D68" s="2"/>
      <c r="E68" s="2"/>
      <c r="F68" s="2"/>
      <c r="I68" s="121" t="s">
        <v>70</v>
      </c>
      <c r="J68" s="119"/>
      <c r="K68" s="119"/>
      <c r="L68" s="119"/>
      <c r="M68" s="119"/>
      <c r="N68" s="119"/>
      <c r="O68" s="2"/>
      <c r="P68" s="8"/>
    </row>
    <row r="69" spans="2:16" x14ac:dyDescent="0.25">
      <c r="B69" s="7"/>
      <c r="C69" s="2"/>
      <c r="D69" s="2"/>
      <c r="E69" s="2"/>
      <c r="F69" s="2"/>
      <c r="I69" s="2"/>
      <c r="J69" s="2"/>
      <c r="K69" s="2"/>
      <c r="L69" s="2"/>
      <c r="M69" s="2"/>
      <c r="N69" s="2"/>
      <c r="O69" s="2"/>
      <c r="P69" s="8"/>
    </row>
    <row r="70" spans="2:16" ht="15" customHeight="1" x14ac:dyDescent="0.25">
      <c r="B70" s="7"/>
      <c r="C70" s="120" t="str">
        <f>+CONCATENATE("El precio promedio del mercado del ", I71, " en la región alcanzó los ", M71," ",J71, ", obteniendo una variación del ",FIXED(100*N71,1),"%. La ",I72," alcanzó los ", M72, " ", J72, ", mayor en ",FIXED(100*N72,1), "% que el registrado el mismo mes del año pasado. Finalmente el precio promedio del ",I73," aumentó a ", M73, " ", J73,", es decir ",FIXED(100*N73,1),"%.")</f>
        <v>El precio promedio del mercado del Aceite en la región alcanzó los 7.04 Soles por litro, obteniendo una variación del 7.6%. La Leche evap. alcanzó los 2.78 Soles por lata de 410 gramos, mayor en 8.2% que el registrado el mismo mes del año pasado. Finalmente el precio promedio del Pollo  aumentó a 15.18 Soles por Kilogramos, es decir 2.8%.</v>
      </c>
      <c r="D70" s="120"/>
      <c r="E70" s="120"/>
      <c r="F70" s="120"/>
      <c r="G70" s="120"/>
      <c r="I70" s="54" t="s">
        <v>54</v>
      </c>
      <c r="J70" s="54"/>
      <c r="K70" s="54"/>
      <c r="L70" s="58">
        <v>42339</v>
      </c>
      <c r="M70" s="58">
        <v>42705</v>
      </c>
      <c r="N70" s="67" t="s">
        <v>71</v>
      </c>
      <c r="O70" s="2"/>
      <c r="P70" s="8"/>
    </row>
    <row r="71" spans="2:16" x14ac:dyDescent="0.25">
      <c r="B71" s="7"/>
      <c r="C71" s="120"/>
      <c r="D71" s="120"/>
      <c r="E71" s="120"/>
      <c r="F71" s="120"/>
      <c r="G71" s="120"/>
      <c r="I71" s="18" t="s">
        <v>73</v>
      </c>
      <c r="J71" s="76" t="s">
        <v>74</v>
      </c>
      <c r="K71" s="18"/>
      <c r="L71" s="80">
        <v>6.54</v>
      </c>
      <c r="M71" s="80">
        <v>7.04</v>
      </c>
      <c r="N71" s="61">
        <f>+M71/L71-1</f>
        <v>7.6452599388379117E-2</v>
      </c>
      <c r="O71" s="2"/>
      <c r="P71" s="8"/>
    </row>
    <row r="72" spans="2:16" x14ac:dyDescent="0.25">
      <c r="B72" s="7"/>
      <c r="C72" s="120"/>
      <c r="D72" s="120"/>
      <c r="E72" s="120"/>
      <c r="F72" s="120"/>
      <c r="G72" s="120"/>
      <c r="I72" s="18" t="s">
        <v>57</v>
      </c>
      <c r="J72" s="76" t="s">
        <v>72</v>
      </c>
      <c r="K72" s="18"/>
      <c r="L72" s="80">
        <v>2.57</v>
      </c>
      <c r="M72" s="80">
        <v>2.78</v>
      </c>
      <c r="N72" s="61">
        <f>+M72/L72-1</f>
        <v>8.171206225680927E-2</v>
      </c>
      <c r="O72" s="2"/>
      <c r="P72" s="8"/>
    </row>
    <row r="73" spans="2:16" x14ac:dyDescent="0.25">
      <c r="B73" s="7"/>
      <c r="C73" s="120"/>
      <c r="D73" s="120"/>
      <c r="E73" s="120"/>
      <c r="F73" s="120"/>
      <c r="G73" s="120"/>
      <c r="I73" s="77" t="s">
        <v>60</v>
      </c>
      <c r="J73" s="78" t="s">
        <v>55</v>
      </c>
      <c r="K73" s="77"/>
      <c r="L73" s="113">
        <v>14.76</v>
      </c>
      <c r="M73" s="113">
        <v>15.18</v>
      </c>
      <c r="N73" s="59">
        <f>+M73/L73-1</f>
        <v>2.8455284552845628E-2</v>
      </c>
      <c r="O73" s="2"/>
      <c r="P73" s="8"/>
    </row>
    <row r="74" spans="2:16" x14ac:dyDescent="0.25">
      <c r="B74" s="7"/>
      <c r="C74" s="2"/>
      <c r="D74" s="2"/>
      <c r="E74" s="2"/>
      <c r="F74" s="2"/>
      <c r="I74" s="63" t="s">
        <v>69</v>
      </c>
      <c r="J74" s="2"/>
      <c r="K74" s="2"/>
      <c r="L74" s="2"/>
      <c r="M74" s="2"/>
      <c r="N74" s="2"/>
      <c r="O74" s="2"/>
      <c r="P74" s="8"/>
    </row>
    <row r="75" spans="2:16" x14ac:dyDescent="0.25">
      <c r="B75" s="7"/>
      <c r="C75" s="2"/>
      <c r="D75" s="2"/>
      <c r="E75" s="2"/>
      <c r="F75" s="2"/>
      <c r="M75" s="2"/>
      <c r="N75" s="2"/>
      <c r="O75" s="2"/>
      <c r="P75" s="8"/>
    </row>
    <row r="76" spans="2:16" x14ac:dyDescent="0.25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</sheetData>
  <mergeCells count="15">
    <mergeCell ref="D25:N25"/>
    <mergeCell ref="C31:O31"/>
    <mergeCell ref="C33:O34"/>
    <mergeCell ref="C36:M36"/>
    <mergeCell ref="C9:O11"/>
    <mergeCell ref="B1:P2"/>
    <mergeCell ref="C7:O7"/>
    <mergeCell ref="D12:N12"/>
    <mergeCell ref="D14:H15"/>
    <mergeCell ref="I14:N14"/>
    <mergeCell ref="C53:O53"/>
    <mergeCell ref="I55:N55"/>
    <mergeCell ref="C57:G60"/>
    <mergeCell ref="I68:N68"/>
    <mergeCell ref="C70:G7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9" t="s">
        <v>15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5" customHeigh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2:16" x14ac:dyDescent="0.25">
      <c r="B7" s="30"/>
      <c r="C7" s="125" t="s">
        <v>37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1"/>
    </row>
    <row r="8" spans="2:16" x14ac:dyDescent="0.25"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1"/>
    </row>
    <row r="9" spans="2:16" ht="15" customHeight="1" x14ac:dyDescent="0.25">
      <c r="B9" s="30"/>
      <c r="C9" s="128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Todos los grupos registraron alzas en sus respectivos Índices de precios.")</f>
        <v>La variación anual de enero a diciembre 2016 en esta región registró una tasa de 2.6%, impulsado por el aumento general en los precios del grupo Alimentos y bebidas que registró un incremento del 3.6% como principal grupo de consumo, cabe resaltar el aumento en los precios de  Cuidados y conservación de la salud en 6.1%. Todos los grupos registraron alzas en sus respectivos Índices de precios.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32"/>
    </row>
    <row r="10" spans="2:16" x14ac:dyDescent="0.25">
      <c r="B10" s="3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32"/>
    </row>
    <row r="11" spans="2:16" x14ac:dyDescent="0.25">
      <c r="B11" s="3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32"/>
    </row>
    <row r="12" spans="2:16" x14ac:dyDescent="0.25">
      <c r="B12" s="30"/>
      <c r="C12" s="2"/>
      <c r="D12" s="119" t="s">
        <v>36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"/>
      <c r="P12" s="33"/>
    </row>
    <row r="13" spans="2:16" x14ac:dyDescent="0.25">
      <c r="B13" s="3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3"/>
    </row>
    <row r="14" spans="2:16" x14ac:dyDescent="0.25">
      <c r="B14" s="30"/>
      <c r="C14" s="2"/>
      <c r="D14" s="129" t="s">
        <v>17</v>
      </c>
      <c r="E14" s="130"/>
      <c r="F14" s="130"/>
      <c r="G14" s="130"/>
      <c r="H14" s="131"/>
      <c r="I14" s="135" t="s">
        <v>16</v>
      </c>
      <c r="J14" s="136"/>
      <c r="K14" s="136"/>
      <c r="L14" s="136"/>
      <c r="M14" s="136"/>
      <c r="N14" s="137"/>
      <c r="O14" s="2"/>
      <c r="P14" s="33"/>
    </row>
    <row r="15" spans="2:16" x14ac:dyDescent="0.25">
      <c r="B15" s="30"/>
      <c r="C15" s="2"/>
      <c r="D15" s="132"/>
      <c r="E15" s="133"/>
      <c r="F15" s="133"/>
      <c r="G15" s="133"/>
      <c r="H15" s="134"/>
      <c r="I15" s="42">
        <v>2011</v>
      </c>
      <c r="J15" s="42">
        <v>2012</v>
      </c>
      <c r="K15" s="42">
        <v>2013</v>
      </c>
      <c r="L15" s="42">
        <v>2014</v>
      </c>
      <c r="M15" s="42">
        <v>2015</v>
      </c>
      <c r="N15" s="42">
        <v>2016</v>
      </c>
      <c r="O15" s="2"/>
      <c r="P15" s="33"/>
    </row>
    <row r="16" spans="2:16" x14ac:dyDescent="0.25">
      <c r="B16" s="30"/>
      <c r="C16" s="2"/>
      <c r="D16" s="39" t="s">
        <v>18</v>
      </c>
      <c r="E16" s="22"/>
      <c r="F16" s="22"/>
      <c r="G16" s="22"/>
      <c r="H16" s="23"/>
      <c r="I16" s="38">
        <v>4.7102511482458809E-2</v>
      </c>
      <c r="J16" s="25">
        <v>1.8758749416705411E-2</v>
      </c>
      <c r="K16" s="25">
        <v>6.8706485892269242E-3</v>
      </c>
      <c r="L16" s="25">
        <v>1.5376216904740225E-2</v>
      </c>
      <c r="M16" s="25">
        <v>5.2777777777777812E-2</v>
      </c>
      <c r="N16" s="25">
        <v>2.5789428887564858E-2</v>
      </c>
      <c r="O16" s="2"/>
      <c r="P16" s="33"/>
    </row>
    <row r="17" spans="2:16" x14ac:dyDescent="0.25">
      <c r="B17" s="30"/>
      <c r="C17" s="2"/>
      <c r="D17" s="43" t="s">
        <v>19</v>
      </c>
      <c r="E17" s="22"/>
      <c r="F17" s="22"/>
      <c r="G17" s="22"/>
      <c r="H17" s="23"/>
      <c r="I17" s="26">
        <v>8.7719298245614086E-2</v>
      </c>
      <c r="J17" s="26">
        <v>2.6287649260381407E-2</v>
      </c>
      <c r="K17" s="26">
        <v>-1.1287661717460651E-3</v>
      </c>
      <c r="L17" s="26">
        <v>2.6425591098748091E-2</v>
      </c>
      <c r="M17" s="26">
        <v>7.1307588075880668E-2</v>
      </c>
      <c r="N17" s="26">
        <v>3.6047430830039584E-2</v>
      </c>
      <c r="O17" s="2"/>
      <c r="P17" s="33"/>
    </row>
    <row r="18" spans="2:16" x14ac:dyDescent="0.25">
      <c r="B18" s="30"/>
      <c r="C18" s="2"/>
      <c r="D18" s="43" t="s">
        <v>20</v>
      </c>
      <c r="E18" s="22"/>
      <c r="F18" s="22"/>
      <c r="G18" s="22"/>
      <c r="H18" s="23"/>
      <c r="I18" s="26">
        <v>2.2841886680510237E-2</v>
      </c>
      <c r="J18" s="26">
        <v>1.4017788089713878E-2</v>
      </c>
      <c r="K18" s="26">
        <v>7.2456859567167076E-3</v>
      </c>
      <c r="L18" s="26">
        <v>6.7203028868905168E-3</v>
      </c>
      <c r="M18" s="26">
        <v>2.2376833396013485E-2</v>
      </c>
      <c r="N18" s="26">
        <v>1.2690822144565184E-2</v>
      </c>
      <c r="O18" s="2"/>
      <c r="P18" s="33"/>
    </row>
    <row r="19" spans="2:16" x14ac:dyDescent="0.25">
      <c r="B19" s="30"/>
      <c r="C19" s="2"/>
      <c r="D19" s="43" t="s">
        <v>24</v>
      </c>
      <c r="E19" s="22"/>
      <c r="F19" s="22"/>
      <c r="G19" s="22"/>
      <c r="H19" s="23"/>
      <c r="I19" s="26">
        <v>7.9743265583973599E-3</v>
      </c>
      <c r="J19" s="26">
        <v>5.4992764109985437E-2</v>
      </c>
      <c r="K19" s="26">
        <v>3.6945587562871474E-2</v>
      </c>
      <c r="L19" s="26">
        <v>2.2665138019225539E-2</v>
      </c>
      <c r="M19" s="26">
        <v>5.5881338392549162E-2</v>
      </c>
      <c r="N19" s="26">
        <v>-5.6680823260372382E-2</v>
      </c>
      <c r="O19" s="2"/>
      <c r="P19" s="33"/>
    </row>
    <row r="20" spans="2:16" x14ac:dyDescent="0.25">
      <c r="B20" s="30"/>
      <c r="C20" s="2"/>
      <c r="D20" s="43" t="s">
        <v>25</v>
      </c>
      <c r="E20" s="22"/>
      <c r="F20" s="22"/>
      <c r="G20" s="22"/>
      <c r="H20" s="23"/>
      <c r="I20" s="26">
        <v>1.5996074582924402E-2</v>
      </c>
      <c r="J20" s="26">
        <v>-9.9488071090505503E-3</v>
      </c>
      <c r="K20" s="26">
        <v>2.3414634146341484E-3</v>
      </c>
      <c r="L20" s="26">
        <v>3.3093245084681033E-3</v>
      </c>
      <c r="M20" s="26">
        <v>3.9386883973612674E-2</v>
      </c>
      <c r="N20" s="26">
        <v>3.5560948291954553E-2</v>
      </c>
      <c r="O20" s="2"/>
      <c r="P20" s="33"/>
    </row>
    <row r="21" spans="2:16" x14ac:dyDescent="0.25">
      <c r="B21" s="30"/>
      <c r="C21" s="2"/>
      <c r="D21" s="43" t="s">
        <v>21</v>
      </c>
      <c r="E21" s="22"/>
      <c r="F21" s="22"/>
      <c r="G21" s="22"/>
      <c r="H21" s="23"/>
      <c r="I21" s="26">
        <v>2.2382886005744229E-2</v>
      </c>
      <c r="J21" s="26">
        <v>1.3465077981207108E-2</v>
      </c>
      <c r="K21" s="26">
        <v>7.9334735232268194E-3</v>
      </c>
      <c r="L21" s="26">
        <v>1.23281175912755E-2</v>
      </c>
      <c r="M21" s="26">
        <v>3.9063231850117175E-2</v>
      </c>
      <c r="N21" s="26">
        <v>6.0584204832311528E-2</v>
      </c>
      <c r="O21" s="2"/>
      <c r="P21" s="33"/>
    </row>
    <row r="22" spans="2:16" x14ac:dyDescent="0.25">
      <c r="B22" s="30"/>
      <c r="C22" s="2"/>
      <c r="D22" s="43" t="s">
        <v>22</v>
      </c>
      <c r="E22" s="22"/>
      <c r="F22" s="22"/>
      <c r="G22" s="22"/>
      <c r="H22" s="23"/>
      <c r="I22" s="26">
        <v>8.9546427876192602E-3</v>
      </c>
      <c r="J22" s="26">
        <v>-5.4022766737410466E-3</v>
      </c>
      <c r="K22" s="26">
        <v>9.4083414161008072E-3</v>
      </c>
      <c r="L22" s="26">
        <v>-7.2066878062841955E-3</v>
      </c>
      <c r="M22" s="26">
        <v>5.2845528455284674E-2</v>
      </c>
      <c r="N22" s="26">
        <v>8.3655083655083118E-3</v>
      </c>
      <c r="O22" s="2"/>
      <c r="P22" s="33"/>
    </row>
    <row r="23" spans="2:16" x14ac:dyDescent="0.25">
      <c r="B23" s="30"/>
      <c r="C23" s="2"/>
      <c r="D23" s="43" t="s">
        <v>26</v>
      </c>
      <c r="E23" s="22"/>
      <c r="F23" s="22"/>
      <c r="G23" s="22"/>
      <c r="H23" s="23"/>
      <c r="I23" s="26">
        <v>-9.3189253494596613E-3</v>
      </c>
      <c r="J23" s="26">
        <v>9.006304413089028E-3</v>
      </c>
      <c r="K23" s="26">
        <v>-2.9753049687593069E-3</v>
      </c>
      <c r="L23" s="26">
        <v>-1.8899830896249581E-3</v>
      </c>
      <c r="M23" s="26">
        <v>1.654375124576446E-2</v>
      </c>
      <c r="N23" s="26">
        <v>4.725490196078419E-2</v>
      </c>
      <c r="O23" s="2"/>
      <c r="P23" s="33"/>
    </row>
    <row r="24" spans="2:16" x14ac:dyDescent="0.25">
      <c r="B24" s="30"/>
      <c r="C24" s="2"/>
      <c r="D24" s="43" t="s">
        <v>23</v>
      </c>
      <c r="E24" s="22"/>
      <c r="F24" s="22"/>
      <c r="G24" s="22"/>
      <c r="I24" s="25">
        <v>4.4227512700468097E-2</v>
      </c>
      <c r="J24" s="25">
        <v>1.717065725460265E-2</v>
      </c>
      <c r="K24" s="25">
        <v>3.7043983869455177E-2</v>
      </c>
      <c r="L24" s="25">
        <v>1.5554349792005873E-2</v>
      </c>
      <c r="M24" s="25">
        <v>2.243989314336603E-2</v>
      </c>
      <c r="N24" s="25">
        <v>3.6143529001916086E-2</v>
      </c>
      <c r="O24" s="2"/>
      <c r="P24" s="33"/>
    </row>
    <row r="25" spans="2:16" x14ac:dyDescent="0.25">
      <c r="B25" s="30"/>
      <c r="C25" s="2"/>
      <c r="D25" s="127" t="s">
        <v>27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"/>
      <c r="P25" s="33"/>
    </row>
    <row r="26" spans="2:16" x14ac:dyDescent="0.25"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3"/>
    </row>
    <row r="27" spans="2:16" x14ac:dyDescent="0.2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30" spans="2:16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2:16" x14ac:dyDescent="0.25">
      <c r="B31" s="30"/>
      <c r="C31" s="125" t="s">
        <v>39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3"/>
    </row>
    <row r="32" spans="2:16" x14ac:dyDescent="0.25"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3"/>
    </row>
    <row r="33" spans="2:16" x14ac:dyDescent="0.25">
      <c r="B33" s="30"/>
      <c r="C33" s="120" t="str">
        <f>+CONCATENATE("El mes con mayor crecimiento (mensual) fue ", J38,", creciendo ", FIXED(J39*100,1),"% en relación a ", I38," del mismo año. En tanto que en ",E38, " se registró una disminución de ",FIXED(E39*100,1),"% en relación a ",D38,". ")</f>
        <v xml:space="preserve">El mes con mayor crecimiento (mensual) fue Julio, creciendo 0.5% en relación a Junio del mismo año. En tanto que en Febrero se registró una disminución de -0.2% en relación a Enero. 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33"/>
    </row>
    <row r="34" spans="2:16" x14ac:dyDescent="0.25">
      <c r="B34" s="3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33"/>
    </row>
    <row r="35" spans="2:16" x14ac:dyDescent="0.25"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3"/>
    </row>
    <row r="36" spans="2:16" x14ac:dyDescent="0.25">
      <c r="B36" s="30"/>
      <c r="C36" s="119" t="s">
        <v>35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"/>
      <c r="O36" s="2"/>
      <c r="P36" s="33"/>
    </row>
    <row r="37" spans="2:16" x14ac:dyDescent="0.25">
      <c r="B37" s="3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3"/>
    </row>
    <row r="38" spans="2:16" x14ac:dyDescent="0.25">
      <c r="B38" s="30"/>
      <c r="C38" s="44" t="s">
        <v>0</v>
      </c>
      <c r="D38" s="45" t="s">
        <v>40</v>
      </c>
      <c r="E38" s="45" t="s">
        <v>41</v>
      </c>
      <c r="F38" s="45" t="s">
        <v>42</v>
      </c>
      <c r="G38" s="45" t="s">
        <v>43</v>
      </c>
      <c r="H38" s="45" t="s">
        <v>44</v>
      </c>
      <c r="I38" s="45" t="s">
        <v>45</v>
      </c>
      <c r="J38" s="45" t="s">
        <v>46</v>
      </c>
      <c r="K38" s="45" t="s">
        <v>47</v>
      </c>
      <c r="L38" s="45" t="s">
        <v>48</v>
      </c>
      <c r="M38" s="45" t="s">
        <v>49</v>
      </c>
      <c r="N38" s="45" t="s">
        <v>50</v>
      </c>
      <c r="O38" s="45" t="s">
        <v>51</v>
      </c>
      <c r="P38" s="33"/>
    </row>
    <row r="39" spans="2:16" x14ac:dyDescent="0.25">
      <c r="B39" s="30"/>
      <c r="C39" s="52" t="s">
        <v>29</v>
      </c>
      <c r="D39" s="47">
        <v>7.4048855221722221E-3</v>
      </c>
      <c r="E39" s="47">
        <v>-2.1122000675903863E-3</v>
      </c>
      <c r="F39" s="47">
        <v>1.6933367200067106E-3</v>
      </c>
      <c r="G39" s="47">
        <v>2.5357112670110205E-4</v>
      </c>
      <c r="H39" s="47">
        <v>1.1830319418624224E-3</v>
      </c>
      <c r="I39" s="47">
        <v>4.2201215395003544E-3</v>
      </c>
      <c r="J39" s="47">
        <v>5.0428643469491163E-3</v>
      </c>
      <c r="K39" s="47">
        <v>-9.1988626860683986E-4</v>
      </c>
      <c r="L39" s="47">
        <v>1.5066543902235718E-3</v>
      </c>
      <c r="M39" s="47">
        <v>2.507312996238964E-3</v>
      </c>
      <c r="N39" s="47">
        <v>4.2517715714880389E-3</v>
      </c>
      <c r="O39" s="47">
        <v>4.980906524987283E-4</v>
      </c>
      <c r="P39" s="33"/>
    </row>
    <row r="40" spans="2:16" x14ac:dyDescent="0.25">
      <c r="B40" s="30"/>
      <c r="C40" s="37" t="s">
        <v>30</v>
      </c>
      <c r="D40" s="25">
        <v>1.328063241106725E-2</v>
      </c>
      <c r="E40" s="25">
        <v>-8.4256514276799255E-3</v>
      </c>
      <c r="F40" s="25">
        <v>3.9339103068449788E-3</v>
      </c>
      <c r="G40" s="25">
        <v>2.2727272727274261E-3</v>
      </c>
      <c r="H40" s="25">
        <v>2.2675736961452753E-3</v>
      </c>
      <c r="I40" s="25">
        <v>5.0709939148072536E-3</v>
      </c>
      <c r="J40" s="25">
        <v>6.2873554296356549E-3</v>
      </c>
      <c r="K40" s="25">
        <v>-3.8568343103961844E-4</v>
      </c>
      <c r="L40" s="25">
        <v>4.3213210895902687E-3</v>
      </c>
      <c r="M40" s="25">
        <v>2.0745293891661909E-3</v>
      </c>
      <c r="N40" s="25">
        <v>9.2010427848490117E-3</v>
      </c>
      <c r="O40" s="25">
        <v>-4.2546725421668263E-3</v>
      </c>
      <c r="P40" s="33"/>
    </row>
    <row r="41" spans="2:16" x14ac:dyDescent="0.25">
      <c r="B41" s="30"/>
      <c r="C41" s="37" t="s">
        <v>31</v>
      </c>
      <c r="D41" s="25">
        <v>1.1955122310097543E-2</v>
      </c>
      <c r="E41" s="25">
        <v>6.6339512904396436E-3</v>
      </c>
      <c r="F41" s="25">
        <v>-5.6874605037464665E-3</v>
      </c>
      <c r="G41" s="25">
        <v>2.7238060650081053E-4</v>
      </c>
      <c r="H41" s="25">
        <v>4.356902968140286E-3</v>
      </c>
      <c r="I41" s="25">
        <v>7.230004518752331E-4</v>
      </c>
      <c r="J41" s="25">
        <v>-1.1740269123092784E-3</v>
      </c>
      <c r="K41" s="25">
        <v>-1.6274864376129017E-3</v>
      </c>
      <c r="L41" s="25">
        <v>-1.5395761637384542E-3</v>
      </c>
      <c r="M41" s="25">
        <v>-1.4512471655327985E-3</v>
      </c>
      <c r="N41" s="25">
        <v>0</v>
      </c>
      <c r="O41" s="25">
        <v>2.7250431465164482E-4</v>
      </c>
      <c r="P41" s="33"/>
    </row>
    <row r="42" spans="2:16" x14ac:dyDescent="0.25">
      <c r="B42" s="30"/>
      <c r="C42" s="37" t="s">
        <v>4</v>
      </c>
      <c r="D42" s="25">
        <v>8.8206468474354427E-3</v>
      </c>
      <c r="E42" s="25">
        <v>2.3477979274610927E-3</v>
      </c>
      <c r="F42" s="25">
        <v>1.2115338017930632E-3</v>
      </c>
      <c r="G42" s="25">
        <v>-8.5511455308162621E-3</v>
      </c>
      <c r="H42" s="25">
        <v>-5.6143205858422141E-3</v>
      </c>
      <c r="I42" s="25">
        <v>3.0275754848212433E-3</v>
      </c>
      <c r="J42" s="25">
        <v>2.85527818567477E-3</v>
      </c>
      <c r="K42" s="25">
        <v>-2.3997396892540546E-2</v>
      </c>
      <c r="L42" s="25">
        <v>-3.8006334389064866E-2</v>
      </c>
      <c r="M42" s="25">
        <v>-1.9927222318489868E-3</v>
      </c>
      <c r="N42" s="25">
        <v>-6.07691639899266E-4</v>
      </c>
      <c r="O42" s="25">
        <v>3.3009034051423303E-3</v>
      </c>
      <c r="P42" s="33"/>
    </row>
    <row r="43" spans="2:16" x14ac:dyDescent="0.25">
      <c r="B43" s="30"/>
      <c r="C43" s="37" t="s">
        <v>32</v>
      </c>
      <c r="D43" s="25">
        <v>9.3335822288587167E-4</v>
      </c>
      <c r="E43" s="25">
        <v>5.4084296904139961E-3</v>
      </c>
      <c r="F43" s="25">
        <v>1.3355592654424209E-2</v>
      </c>
      <c r="G43" s="25">
        <v>5.3999633900785327E-3</v>
      </c>
      <c r="H43" s="25">
        <v>1.0013654984069031E-3</v>
      </c>
      <c r="I43" s="25">
        <v>1.9097853765006612E-3</v>
      </c>
      <c r="J43" s="25">
        <v>1.5430698012162125E-3</v>
      </c>
      <c r="K43" s="25">
        <v>4.5314482508609366E-3</v>
      </c>
      <c r="L43" s="25">
        <v>-1.6239624684230014E-3</v>
      </c>
      <c r="M43" s="25">
        <v>5.9642147117295874E-3</v>
      </c>
      <c r="N43" s="25">
        <v>-2.1559468199784382E-3</v>
      </c>
      <c r="O43" s="25">
        <v>-1.1703276917536254E-3</v>
      </c>
      <c r="P43" s="33"/>
    </row>
    <row r="44" spans="2:16" x14ac:dyDescent="0.25">
      <c r="B44" s="30"/>
      <c r="C44" s="37" t="s">
        <v>3</v>
      </c>
      <c r="D44" s="25">
        <v>3.696357735304634E-3</v>
      </c>
      <c r="E44" s="25">
        <v>8.0840743734842402E-3</v>
      </c>
      <c r="F44" s="25">
        <v>-1.1226944667201311E-2</v>
      </c>
      <c r="G44" s="25">
        <v>9.0114445345588212E-3</v>
      </c>
      <c r="H44" s="25">
        <v>-4.0189336429401479E-3</v>
      </c>
      <c r="I44" s="25">
        <v>1.4078192252510835E-2</v>
      </c>
      <c r="J44" s="25">
        <v>3.0948801839243423E-3</v>
      </c>
      <c r="K44" s="25">
        <v>9.2559943582510851E-3</v>
      </c>
      <c r="L44" s="25">
        <v>1.9390339767665354E-2</v>
      </c>
      <c r="M44" s="25">
        <v>8.1398337760261175E-3</v>
      </c>
      <c r="N44" s="25">
        <v>0</v>
      </c>
      <c r="O44" s="25">
        <v>-1.699813020566987E-4</v>
      </c>
      <c r="P44" s="33"/>
    </row>
    <row r="45" spans="2:16" x14ac:dyDescent="0.25">
      <c r="B45" s="30"/>
      <c r="C45" s="37" t="s">
        <v>33</v>
      </c>
      <c r="D45" s="25">
        <v>-4.964147821290732E-3</v>
      </c>
      <c r="E45" s="25">
        <v>-5.0813008130080606E-3</v>
      </c>
      <c r="F45" s="25">
        <v>-8.9144767387872026E-3</v>
      </c>
      <c r="G45" s="25">
        <v>-1.0493769324463664E-2</v>
      </c>
      <c r="H45" s="25">
        <v>-1.6096960515102898E-3</v>
      </c>
      <c r="I45" s="25">
        <v>5.3110773899849306E-3</v>
      </c>
      <c r="J45" s="25">
        <v>7.169811320754782E-3</v>
      </c>
      <c r="K45" s="25">
        <v>-4.4023979018358306E-3</v>
      </c>
      <c r="L45" s="25">
        <v>5.8330981277636695E-3</v>
      </c>
      <c r="M45" s="25">
        <v>-1.8707323917310781E-4</v>
      </c>
      <c r="N45" s="25">
        <v>1.4033118158855995E-3</v>
      </c>
      <c r="O45" s="25">
        <v>2.4757100149476852E-2</v>
      </c>
      <c r="P45" s="33"/>
    </row>
    <row r="46" spans="2:16" x14ac:dyDescent="0.25">
      <c r="B46" s="30"/>
      <c r="C46" s="37" t="s">
        <v>34</v>
      </c>
      <c r="D46" s="25">
        <v>-7.8431372549014888E-4</v>
      </c>
      <c r="E46" s="25">
        <v>7.4568288854004461E-3</v>
      </c>
      <c r="F46" s="25">
        <v>4.5773276197895729E-3</v>
      </c>
      <c r="G46" s="25">
        <v>9.6946194861668999E-5</v>
      </c>
      <c r="H46" s="25">
        <v>9.6936797208346803E-5</v>
      </c>
      <c r="I46" s="25">
        <v>-9.6927401376456501E-5</v>
      </c>
      <c r="J46" s="25">
        <v>9.0151221403644843E-3</v>
      </c>
      <c r="K46" s="25">
        <v>8.6463637237006452E-3</v>
      </c>
      <c r="L46" s="25">
        <v>1.1048671302028801E-2</v>
      </c>
      <c r="M46" s="25">
        <v>9.6090438059348582E-3</v>
      </c>
      <c r="N46" s="25">
        <v>-2.6126714565642972E-3</v>
      </c>
      <c r="O46" s="25">
        <v>-6.5487884741333158E-4</v>
      </c>
      <c r="P46" s="33"/>
    </row>
    <row r="47" spans="2:16" x14ac:dyDescent="0.25">
      <c r="B47" s="30"/>
      <c r="C47" s="37" t="s">
        <v>2</v>
      </c>
      <c r="D47" s="25">
        <v>9.580212506532515E-4</v>
      </c>
      <c r="E47" s="25">
        <v>8.9619768554771717E-3</v>
      </c>
      <c r="F47" s="25">
        <v>1.8972059330804036E-3</v>
      </c>
      <c r="G47" s="25">
        <v>5.4226200723015427E-3</v>
      </c>
      <c r="H47" s="25">
        <v>6.7631195959250157E-3</v>
      </c>
      <c r="I47" s="25">
        <v>4.9319727891157239E-3</v>
      </c>
      <c r="J47" s="25">
        <v>-1.0154002369268111E-3</v>
      </c>
      <c r="K47" s="25">
        <v>5.4209723869218518E-3</v>
      </c>
      <c r="L47" s="25">
        <v>2.9486099410278577E-3</v>
      </c>
      <c r="M47" s="25">
        <v>2.6039479210415717E-3</v>
      </c>
      <c r="N47" s="25">
        <v>-1.6756032171583168E-4</v>
      </c>
      <c r="O47" s="25">
        <v>-3.1003854533266928E-3</v>
      </c>
      <c r="P47" s="33"/>
    </row>
    <row r="48" spans="2:16" x14ac:dyDescent="0.25">
      <c r="B48" s="3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3"/>
    </row>
    <row r="49" spans="2:16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25" t="s">
        <v>67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8"/>
    </row>
    <row r="54" spans="2:16" x14ac:dyDescent="0.25">
      <c r="B54" s="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9" t="s">
        <v>66</v>
      </c>
      <c r="J55" s="119"/>
      <c r="K55" s="119"/>
      <c r="L55" s="119"/>
      <c r="M55" s="119"/>
      <c r="N55" s="119"/>
      <c r="O55" s="2"/>
      <c r="P55" s="8"/>
    </row>
    <row r="56" spans="2:16" x14ac:dyDescent="0.25">
      <c r="B56" s="7"/>
      <c r="I56" s="2"/>
      <c r="J56" s="2"/>
      <c r="K56" s="53"/>
      <c r="L56" s="2"/>
      <c r="M56" s="2"/>
      <c r="N56" s="2"/>
      <c r="O56" s="2"/>
      <c r="P56" s="8"/>
    </row>
    <row r="57" spans="2:16" x14ac:dyDescent="0.25">
      <c r="B57" s="7"/>
      <c r="C57" s="120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8.0%, en tanto los precios de Leche, quesos y huevos tuvieron un crecimiento de 4.7%. Por otro lado los precios por Combustibles, aumentaron 5.5% de enero a dicembre del 2016.</v>
      </c>
      <c r="D57" s="120"/>
      <c r="E57" s="120"/>
      <c r="F57" s="120"/>
      <c r="G57" s="120"/>
      <c r="I57" s="54" t="s">
        <v>52</v>
      </c>
      <c r="J57" s="55"/>
      <c r="K57" s="55"/>
      <c r="L57" s="56">
        <v>2015</v>
      </c>
      <c r="M57" s="56">
        <v>2016</v>
      </c>
      <c r="N57" s="57" t="s">
        <v>65</v>
      </c>
      <c r="O57" s="2"/>
      <c r="P57" s="8"/>
    </row>
    <row r="58" spans="2:16" x14ac:dyDescent="0.25">
      <c r="B58" s="7"/>
      <c r="C58" s="120"/>
      <c r="D58" s="120"/>
      <c r="E58" s="120"/>
      <c r="F58" s="120"/>
      <c r="G58" s="120"/>
      <c r="I58" s="66" t="s">
        <v>63</v>
      </c>
      <c r="J58" s="53"/>
      <c r="K58" s="53"/>
      <c r="L58" s="41"/>
      <c r="M58" s="41"/>
      <c r="N58" s="53"/>
      <c r="O58" s="2"/>
      <c r="P58" s="8"/>
    </row>
    <row r="59" spans="2:16" x14ac:dyDescent="0.25">
      <c r="B59" s="7"/>
      <c r="C59" s="120"/>
      <c r="D59" s="120"/>
      <c r="E59" s="120"/>
      <c r="F59" s="120"/>
      <c r="G59" s="120"/>
      <c r="I59" s="68" t="s">
        <v>53</v>
      </c>
      <c r="J59" s="69"/>
      <c r="K59" s="69"/>
      <c r="L59" s="70">
        <v>0.24995596265633235</v>
      </c>
      <c r="M59" s="70">
        <v>8.0045095828636059E-2</v>
      </c>
      <c r="N59" s="71">
        <f>+(M59-L59)*100</f>
        <v>-16.99108668276963</v>
      </c>
      <c r="O59" s="2"/>
      <c r="P59" s="8"/>
    </row>
    <row r="60" spans="2:16" x14ac:dyDescent="0.25">
      <c r="B60" s="7"/>
      <c r="C60" s="120"/>
      <c r="D60" s="120"/>
      <c r="E60" s="120"/>
      <c r="F60" s="120"/>
      <c r="G60" s="120"/>
      <c r="I60" s="68" t="s">
        <v>56</v>
      </c>
      <c r="J60" s="69"/>
      <c r="K60" s="69"/>
      <c r="L60" s="70">
        <v>4.1705282669138199E-2</v>
      </c>
      <c r="M60" s="70">
        <v>4.6829505014558404E-2</v>
      </c>
      <c r="N60" s="71">
        <f t="shared" ref="N60:N65" si="0">+(M60-L60)*100</f>
        <v>0.51242223454202041</v>
      </c>
      <c r="O60" s="2"/>
      <c r="P60" s="8"/>
    </row>
    <row r="61" spans="2:16" x14ac:dyDescent="0.25">
      <c r="B61" s="7"/>
      <c r="C61" s="2"/>
      <c r="D61" s="2"/>
      <c r="E61" s="2"/>
      <c r="F61" s="2"/>
      <c r="I61" s="68" t="s">
        <v>58</v>
      </c>
      <c r="J61" s="69"/>
      <c r="K61" s="69"/>
      <c r="L61" s="70">
        <v>3.2074293741220616E-2</v>
      </c>
      <c r="M61" s="70">
        <v>4.0604914933837444E-2</v>
      </c>
      <c r="N61" s="71">
        <f t="shared" si="0"/>
        <v>0.85306211926168274</v>
      </c>
      <c r="O61" s="2"/>
      <c r="P61" s="8"/>
    </row>
    <row r="62" spans="2:16" x14ac:dyDescent="0.25">
      <c r="B62" s="7"/>
      <c r="C62" s="2"/>
      <c r="D62" s="2"/>
      <c r="E62" s="2"/>
      <c r="F62" s="2"/>
      <c r="I62" s="72" t="s">
        <v>75</v>
      </c>
      <c r="J62" s="73"/>
      <c r="K62" s="73"/>
      <c r="L62" s="74">
        <v>1.050046574646446E-2</v>
      </c>
      <c r="M62" s="74">
        <v>7.2990865666638705E-2</v>
      </c>
      <c r="N62" s="75">
        <f t="shared" si="0"/>
        <v>6.2490399920174244</v>
      </c>
      <c r="O62" s="2"/>
      <c r="P62" s="8"/>
    </row>
    <row r="63" spans="2:16" x14ac:dyDescent="0.25">
      <c r="B63" s="7"/>
      <c r="C63" s="2"/>
      <c r="D63" s="2"/>
      <c r="E63" s="2"/>
      <c r="F63" s="2"/>
      <c r="I63" s="66" t="s">
        <v>64</v>
      </c>
      <c r="J63" s="2"/>
      <c r="K63" s="2"/>
      <c r="L63" s="2"/>
      <c r="M63" s="2"/>
      <c r="N63" s="62"/>
      <c r="O63" s="2"/>
      <c r="P63" s="8"/>
    </row>
    <row r="64" spans="2:16" x14ac:dyDescent="0.25">
      <c r="B64" s="7"/>
      <c r="C64" s="2"/>
      <c r="D64" s="2"/>
      <c r="E64" s="2"/>
      <c r="F64" s="2"/>
      <c r="I64" s="68" t="s">
        <v>61</v>
      </c>
      <c r="J64" s="69"/>
      <c r="K64" s="69"/>
      <c r="L64" s="70">
        <v>-0.11127806257733786</v>
      </c>
      <c r="M64" s="70">
        <v>5.5096966683242155E-2</v>
      </c>
      <c r="N64" s="71">
        <f t="shared" si="0"/>
        <v>16.637502926058001</v>
      </c>
      <c r="O64" s="2"/>
      <c r="P64" s="8"/>
    </row>
    <row r="65" spans="2:16" x14ac:dyDescent="0.25">
      <c r="B65" s="7"/>
      <c r="C65" s="2"/>
      <c r="D65" s="2"/>
      <c r="E65" s="2"/>
      <c r="F65" s="2"/>
      <c r="I65" s="72" t="s">
        <v>62</v>
      </c>
      <c r="J65" s="73"/>
      <c r="K65" s="73"/>
      <c r="L65" s="74">
        <v>0.19924072944207194</v>
      </c>
      <c r="M65" s="74">
        <v>-0.20175240248728088</v>
      </c>
      <c r="N65" s="75">
        <f t="shared" si="0"/>
        <v>-40.099313192935284</v>
      </c>
      <c r="O65" s="2"/>
      <c r="P65" s="8"/>
    </row>
    <row r="66" spans="2:16" x14ac:dyDescent="0.25">
      <c r="B66" s="7"/>
      <c r="C66" s="2"/>
      <c r="D66" s="2"/>
      <c r="E66" s="2"/>
      <c r="F66" s="2"/>
      <c r="I66" s="63" t="s">
        <v>69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7"/>
      <c r="C68" s="2"/>
      <c r="D68" s="2"/>
      <c r="E68" s="2"/>
      <c r="F68" s="2"/>
      <c r="I68" s="121" t="s">
        <v>70</v>
      </c>
      <c r="J68" s="119"/>
      <c r="K68" s="119"/>
      <c r="L68" s="119"/>
      <c r="M68" s="119"/>
      <c r="N68" s="119"/>
      <c r="O68" s="2"/>
      <c r="P68" s="8"/>
    </row>
    <row r="69" spans="2:16" x14ac:dyDescent="0.25">
      <c r="B69" s="7"/>
      <c r="C69" s="2"/>
      <c r="D69" s="2"/>
      <c r="E69" s="2"/>
      <c r="F69" s="2"/>
      <c r="I69" s="2"/>
      <c r="J69" s="2"/>
      <c r="K69" s="2"/>
      <c r="L69" s="2"/>
      <c r="M69" s="2"/>
      <c r="N69" s="2"/>
      <c r="O69" s="2"/>
      <c r="P69" s="8"/>
    </row>
    <row r="70" spans="2:16" ht="15" customHeight="1" x14ac:dyDescent="0.25">
      <c r="B70" s="7"/>
      <c r="C70" s="120" t="str">
        <f>+CONCATENATE("El precio promedio del mercado del ", I71, " en la región alcanzaron los ", M71," ",J71, ", obteniendo una variación del ",FIXED(100*N71,1),"%. La ",I72," alcanzó los ", M72, " ", J72, ", mayor en ",FIXED(100*N72,1), "% que el registrado el mismo mes del año pasado. Finalmente el precio promedio del ",I73," aumentó a ", M73, " ", J73,", es decir ",FIXED(100*N73,1),"%.")</f>
        <v>El precio promedio del mercado del Azúcar en la región alcanzaron los 2.7 Soles por Kilogramos, obteniendo una variación del 8.0%. La Leche evap. alcanzó los 2.9 Soles por lata de 410 gramos, mayor en 9.4% que el registrado el mismo mes del año pasado. Finalmente el precio promedio del Pollo  aumentó a 9.95 Soles por Kilogramos, es decir 4.3%.</v>
      </c>
      <c r="D70" s="120"/>
      <c r="E70" s="120"/>
      <c r="F70" s="120"/>
      <c r="G70" s="120"/>
      <c r="I70" s="54" t="s">
        <v>54</v>
      </c>
      <c r="J70" s="54"/>
      <c r="K70" s="54"/>
      <c r="L70" s="58">
        <v>42339</v>
      </c>
      <c r="M70" s="58">
        <v>42705</v>
      </c>
      <c r="N70" s="67" t="s">
        <v>71</v>
      </c>
      <c r="O70" s="2"/>
      <c r="P70" s="8"/>
    </row>
    <row r="71" spans="2:16" x14ac:dyDescent="0.25">
      <c r="B71" s="7"/>
      <c r="C71" s="120"/>
      <c r="D71" s="120"/>
      <c r="E71" s="120"/>
      <c r="F71" s="120"/>
      <c r="G71" s="120"/>
      <c r="I71" s="18" t="s">
        <v>53</v>
      </c>
      <c r="J71" s="76" t="s">
        <v>55</v>
      </c>
      <c r="K71" s="18"/>
      <c r="L71" s="80">
        <v>2.5</v>
      </c>
      <c r="M71" s="80">
        <v>2.7</v>
      </c>
      <c r="N71" s="79">
        <f>+M71/L71-1</f>
        <v>8.0000000000000071E-2</v>
      </c>
      <c r="O71" s="2"/>
      <c r="P71" s="8"/>
    </row>
    <row r="72" spans="2:16" x14ac:dyDescent="0.25">
      <c r="B72" s="7"/>
      <c r="C72" s="120"/>
      <c r="D72" s="120"/>
      <c r="E72" s="120"/>
      <c r="F72" s="120"/>
      <c r="G72" s="120"/>
      <c r="I72" s="18" t="s">
        <v>57</v>
      </c>
      <c r="J72" s="76" t="s">
        <v>72</v>
      </c>
      <c r="K72" s="18"/>
      <c r="L72" s="80">
        <v>2.65</v>
      </c>
      <c r="M72" s="80">
        <v>2.9</v>
      </c>
      <c r="N72" s="61">
        <f>+M72/L72-1</f>
        <v>9.4339622641509413E-2</v>
      </c>
      <c r="O72" s="2"/>
      <c r="P72" s="8"/>
    </row>
    <row r="73" spans="2:16" x14ac:dyDescent="0.25">
      <c r="B73" s="7"/>
      <c r="C73" s="120"/>
      <c r="D73" s="120"/>
      <c r="E73" s="120"/>
      <c r="F73" s="120"/>
      <c r="G73" s="120"/>
      <c r="I73" s="77" t="s">
        <v>60</v>
      </c>
      <c r="J73" s="78" t="s">
        <v>55</v>
      </c>
      <c r="K73" s="77"/>
      <c r="L73" s="113">
        <v>9.5399999999999991</v>
      </c>
      <c r="M73" s="113">
        <v>9.9499999999999993</v>
      </c>
      <c r="N73" s="59">
        <f>+M73/L73-1</f>
        <v>4.2976939203354325E-2</v>
      </c>
      <c r="O73" s="2"/>
      <c r="P73" s="8"/>
    </row>
    <row r="74" spans="2:16" x14ac:dyDescent="0.25">
      <c r="B74" s="7"/>
      <c r="C74" s="2"/>
      <c r="D74" s="2"/>
      <c r="E74" s="2"/>
      <c r="F74" s="2"/>
      <c r="I74" s="63" t="s">
        <v>69</v>
      </c>
      <c r="J74" s="2"/>
      <c r="K74" s="2"/>
      <c r="L74" s="2"/>
      <c r="M74" s="2"/>
      <c r="N74" s="2"/>
      <c r="O74" s="2"/>
      <c r="P74" s="8"/>
    </row>
    <row r="75" spans="2:16" x14ac:dyDescent="0.25">
      <c r="B75" s="7"/>
      <c r="C75" s="2"/>
      <c r="D75" s="2"/>
      <c r="E75" s="2"/>
      <c r="F75" s="2"/>
      <c r="M75" s="2"/>
      <c r="N75" s="2"/>
      <c r="O75" s="2"/>
      <c r="P75" s="8"/>
    </row>
    <row r="76" spans="2:16" x14ac:dyDescent="0.25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</sheetData>
  <mergeCells count="15">
    <mergeCell ref="D25:N25"/>
    <mergeCell ref="C31:O31"/>
    <mergeCell ref="C33:O34"/>
    <mergeCell ref="C36:M36"/>
    <mergeCell ref="C9:O11"/>
    <mergeCell ref="B1:P2"/>
    <mergeCell ref="C7:O7"/>
    <mergeCell ref="D12:N12"/>
    <mergeCell ref="D14:H15"/>
    <mergeCell ref="I14:N14"/>
    <mergeCell ref="C53:O53"/>
    <mergeCell ref="I55:N55"/>
    <mergeCell ref="C57:G60"/>
    <mergeCell ref="I68:N68"/>
    <mergeCell ref="C70:G7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9" t="s">
        <v>38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5" customHeigh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</row>
    <row r="4" spans="2:16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16" x14ac:dyDescent="0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2:16" x14ac:dyDescent="0.25">
      <c r="B7" s="30"/>
      <c r="C7" s="125" t="s">
        <v>37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1"/>
    </row>
    <row r="8" spans="2:16" x14ac:dyDescent="0.25"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1"/>
    </row>
    <row r="9" spans="2:16" ht="15" customHeight="1" x14ac:dyDescent="0.25">
      <c r="B9" s="30"/>
      <c r="C9" s="128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Todos los grupos registraron alzas en sus respectivos Índices de precios.")</f>
        <v>La variación anual de enero a diciembre 2016 en esta región registró una tasa de 3.9%, impulsado por el aumento general en los precios del grupo Alimentos y bebidas que registró un incremento del 5.2% como principal grupo de consumo, cabe resaltar el aumento en los precios de  Cuidados y conservación de la salud en 3.5%. Todos los grupos registraron alzas en sus respectivos Índices de precios.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32"/>
    </row>
    <row r="10" spans="2:16" x14ac:dyDescent="0.25">
      <c r="B10" s="3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32"/>
    </row>
    <row r="11" spans="2:16" x14ac:dyDescent="0.25">
      <c r="B11" s="3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32"/>
    </row>
    <row r="12" spans="2:16" x14ac:dyDescent="0.25">
      <c r="B12" s="30"/>
      <c r="C12" s="2"/>
      <c r="D12" s="119" t="s">
        <v>36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"/>
      <c r="P12" s="33"/>
    </row>
    <row r="13" spans="2:16" x14ac:dyDescent="0.25">
      <c r="B13" s="3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3"/>
    </row>
    <row r="14" spans="2:16" x14ac:dyDescent="0.25">
      <c r="B14" s="30"/>
      <c r="C14" s="2"/>
      <c r="D14" s="129" t="s">
        <v>17</v>
      </c>
      <c r="E14" s="130"/>
      <c r="F14" s="130"/>
      <c r="G14" s="130"/>
      <c r="H14" s="131"/>
      <c r="I14" s="135" t="s">
        <v>16</v>
      </c>
      <c r="J14" s="136"/>
      <c r="K14" s="136"/>
      <c r="L14" s="136"/>
      <c r="M14" s="136"/>
      <c r="N14" s="137"/>
      <c r="O14" s="2"/>
      <c r="P14" s="33"/>
    </row>
    <row r="15" spans="2:16" x14ac:dyDescent="0.25">
      <c r="B15" s="30"/>
      <c r="C15" s="2"/>
      <c r="D15" s="132"/>
      <c r="E15" s="133"/>
      <c r="F15" s="133"/>
      <c r="G15" s="133"/>
      <c r="H15" s="134"/>
      <c r="I15" s="42">
        <v>2011</v>
      </c>
      <c r="J15" s="42">
        <v>2012</v>
      </c>
      <c r="K15" s="42">
        <v>2013</v>
      </c>
      <c r="L15" s="42">
        <v>2014</v>
      </c>
      <c r="M15" s="42">
        <v>2015</v>
      </c>
      <c r="N15" s="42">
        <v>2016</v>
      </c>
      <c r="O15" s="2"/>
      <c r="P15" s="33"/>
    </row>
    <row r="16" spans="2:16" x14ac:dyDescent="0.25">
      <c r="B16" s="30"/>
      <c r="C16" s="2"/>
      <c r="D16" s="39" t="s">
        <v>18</v>
      </c>
      <c r="E16" s="22"/>
      <c r="F16" s="22"/>
      <c r="G16" s="22"/>
      <c r="H16" s="23"/>
      <c r="I16" s="38">
        <v>7.2787267080745233E-2</v>
      </c>
      <c r="J16" s="25">
        <v>6.1516193233217553E-3</v>
      </c>
      <c r="K16" s="25">
        <v>2.6973565905412666E-2</v>
      </c>
      <c r="L16" s="25">
        <v>3.1430572579232985E-2</v>
      </c>
      <c r="M16" s="25">
        <v>3.2170443935149784E-2</v>
      </c>
      <c r="N16" s="25">
        <v>3.8980263157894823E-2</v>
      </c>
      <c r="O16" s="2"/>
      <c r="P16" s="33"/>
    </row>
    <row r="17" spans="2:16" x14ac:dyDescent="0.25">
      <c r="B17" s="30"/>
      <c r="C17" s="2"/>
      <c r="D17" s="43" t="s">
        <v>19</v>
      </c>
      <c r="E17" s="22"/>
      <c r="F17" s="22"/>
      <c r="G17" s="22"/>
      <c r="H17" s="23"/>
      <c r="I17" s="26">
        <v>0.11058344640434181</v>
      </c>
      <c r="J17" s="26">
        <v>2.7925647962299127E-3</v>
      </c>
      <c r="K17" s="26">
        <v>2.9849447393612394E-2</v>
      </c>
      <c r="L17" s="26">
        <v>3.3547405779956074E-2</v>
      </c>
      <c r="M17" s="26">
        <v>3.5074809909246829E-2</v>
      </c>
      <c r="N17" s="26">
        <v>5.1579778830963763E-2</v>
      </c>
      <c r="O17" s="2"/>
      <c r="P17" s="33"/>
    </row>
    <row r="18" spans="2:16" x14ac:dyDescent="0.25">
      <c r="B18" s="30"/>
      <c r="C18" s="2"/>
      <c r="D18" s="43" t="s">
        <v>20</v>
      </c>
      <c r="E18" s="22"/>
      <c r="F18" s="22"/>
      <c r="G18" s="22"/>
      <c r="H18" s="23"/>
      <c r="I18" s="26">
        <v>3.5876607678174244E-2</v>
      </c>
      <c r="J18" s="26">
        <v>3.5194174757281482E-2</v>
      </c>
      <c r="K18" s="26">
        <v>1.605194336730098E-2</v>
      </c>
      <c r="L18" s="26">
        <v>1.7040915949232183E-2</v>
      </c>
      <c r="M18" s="26">
        <v>1.2304738633388546E-2</v>
      </c>
      <c r="N18" s="26">
        <v>2.1810344827586148E-2</v>
      </c>
      <c r="O18" s="2"/>
      <c r="P18" s="33"/>
    </row>
    <row r="19" spans="2:16" x14ac:dyDescent="0.25">
      <c r="B19" s="30"/>
      <c r="C19" s="2"/>
      <c r="D19" s="43" t="s">
        <v>24</v>
      </c>
      <c r="E19" s="22"/>
      <c r="F19" s="22"/>
      <c r="G19" s="22"/>
      <c r="H19" s="23"/>
      <c r="I19" s="26">
        <v>6.2742060418280454E-2</v>
      </c>
      <c r="J19" s="26">
        <v>1.503279883381925E-2</v>
      </c>
      <c r="K19" s="26">
        <v>6.5703258235346951E-2</v>
      </c>
      <c r="L19" s="26">
        <v>4.7165838457003284E-2</v>
      </c>
      <c r="M19" s="26">
        <v>7.3996621893348324E-2</v>
      </c>
      <c r="N19" s="26">
        <v>2.2616640455328518E-2</v>
      </c>
      <c r="O19" s="2"/>
      <c r="P19" s="33"/>
    </row>
    <row r="20" spans="2:16" x14ac:dyDescent="0.25">
      <c r="B20" s="30"/>
      <c r="C20" s="2"/>
      <c r="D20" s="43" t="s">
        <v>25</v>
      </c>
      <c r="E20" s="22"/>
      <c r="F20" s="22"/>
      <c r="G20" s="22"/>
      <c r="H20" s="23"/>
      <c r="I20" s="26">
        <v>1.3050253213868324E-2</v>
      </c>
      <c r="J20" s="26">
        <v>1.0286483368582955E-2</v>
      </c>
      <c r="K20" s="26">
        <v>1.8650680369207251E-2</v>
      </c>
      <c r="L20" s="26">
        <v>1.5506772536197921E-2</v>
      </c>
      <c r="M20" s="26">
        <v>1.922546223898447E-2</v>
      </c>
      <c r="N20" s="26">
        <v>2.5992779783393649E-2</v>
      </c>
      <c r="O20" s="2"/>
      <c r="P20" s="33"/>
    </row>
    <row r="21" spans="2:16" x14ac:dyDescent="0.25">
      <c r="B21" s="30"/>
      <c r="C21" s="2"/>
      <c r="D21" s="43" t="s">
        <v>21</v>
      </c>
      <c r="E21" s="22"/>
      <c r="F21" s="22"/>
      <c r="G21" s="22"/>
      <c r="H21" s="23"/>
      <c r="I21" s="26">
        <v>2.332089552238803E-2</v>
      </c>
      <c r="J21" s="26">
        <v>2.0054694621695512E-2</v>
      </c>
      <c r="K21" s="26">
        <v>6.7917783735478299E-3</v>
      </c>
      <c r="L21" s="26">
        <v>3.1155689685780308E-2</v>
      </c>
      <c r="M21" s="26">
        <v>3.0902987001807825E-2</v>
      </c>
      <c r="N21" s="26">
        <v>3.4736138944555739E-2</v>
      </c>
      <c r="O21" s="2"/>
      <c r="P21" s="33"/>
    </row>
    <row r="22" spans="2:16" x14ac:dyDescent="0.25">
      <c r="B22" s="30"/>
      <c r="C22" s="2"/>
      <c r="D22" s="43" t="s">
        <v>22</v>
      </c>
      <c r="E22" s="22"/>
      <c r="F22" s="22"/>
      <c r="G22" s="22"/>
      <c r="H22" s="23"/>
      <c r="I22" s="26">
        <v>6.3262716001171393E-2</v>
      </c>
      <c r="J22" s="26">
        <v>-1.4231934624919673E-2</v>
      </c>
      <c r="K22" s="26">
        <v>2.3286140089418872E-2</v>
      </c>
      <c r="L22" s="26">
        <v>3.504460222100847E-2</v>
      </c>
      <c r="M22" s="26">
        <v>3.7287837481312147E-2</v>
      </c>
      <c r="N22" s="26">
        <v>2.5010597710894533E-2</v>
      </c>
      <c r="O22" s="2"/>
      <c r="P22" s="33"/>
    </row>
    <row r="23" spans="2:16" x14ac:dyDescent="0.25">
      <c r="B23" s="30"/>
      <c r="C23" s="2"/>
      <c r="D23" s="43" t="s">
        <v>26</v>
      </c>
      <c r="E23" s="22"/>
      <c r="F23" s="22"/>
      <c r="G23" s="22"/>
      <c r="H23" s="23"/>
      <c r="I23" s="26">
        <v>1.3836726625815254E-2</v>
      </c>
      <c r="J23" s="26">
        <v>9.2610645349970877E-3</v>
      </c>
      <c r="K23" s="26">
        <v>2.0477156379793415E-2</v>
      </c>
      <c r="L23" s="26">
        <v>3.0383341221012827E-2</v>
      </c>
      <c r="M23" s="26">
        <v>6.154694102517011E-3</v>
      </c>
      <c r="N23" s="26">
        <v>2.3281292796494046E-2</v>
      </c>
      <c r="O23" s="2"/>
      <c r="P23" s="33"/>
    </row>
    <row r="24" spans="2:16" x14ac:dyDescent="0.25">
      <c r="B24" s="30"/>
      <c r="C24" s="2"/>
      <c r="D24" s="43" t="s">
        <v>23</v>
      </c>
      <c r="E24" s="22"/>
      <c r="F24" s="22"/>
      <c r="G24" s="22"/>
      <c r="I24" s="25">
        <v>2.766798418972316E-2</v>
      </c>
      <c r="J24" s="25">
        <v>2.7110694183865025E-2</v>
      </c>
      <c r="K24" s="25">
        <v>1.0959905014156668E-2</v>
      </c>
      <c r="L24" s="25">
        <v>2.1320805854187386E-2</v>
      </c>
      <c r="M24" s="25">
        <v>1.5126050420168236E-2</v>
      </c>
      <c r="N24" s="25">
        <v>4.0432206343673727E-2</v>
      </c>
      <c r="O24" s="2"/>
      <c r="P24" s="33"/>
    </row>
    <row r="25" spans="2:16" x14ac:dyDescent="0.25">
      <c r="B25" s="30"/>
      <c r="C25" s="2"/>
      <c r="D25" s="127" t="s">
        <v>27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"/>
      <c r="P25" s="33"/>
    </row>
    <row r="26" spans="2:16" x14ac:dyDescent="0.25">
      <c r="B26" s="3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3"/>
    </row>
    <row r="27" spans="2:16" x14ac:dyDescent="0.2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</row>
    <row r="30" spans="2:16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2:16" x14ac:dyDescent="0.25">
      <c r="B31" s="30"/>
      <c r="C31" s="125" t="s">
        <v>39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3"/>
    </row>
    <row r="32" spans="2:16" x14ac:dyDescent="0.25"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3"/>
    </row>
    <row r="33" spans="2:16" x14ac:dyDescent="0.25">
      <c r="B33" s="30"/>
      <c r="C33" s="120" t="str">
        <f>+CONCATENATE("El mes con mayor crecimiento (mensual) fue ", F38,", creciendo ", FIXED(F39*100,1),"% en relación a ", E38," del mismo año. En tanto que en ",L38, " se registró una disminución de ",FIXED(L39*100,1),"% en relación a ",K38,". ")</f>
        <v xml:space="preserve">El mes con mayor crecimiento (mensual) fue Marzo, creciendo 2.9% en relación a Febrero del mismo año. En tanto que en Septiembre se registró una disminución de -0.1% en relación a Agosto. 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33"/>
    </row>
    <row r="34" spans="2:16" x14ac:dyDescent="0.25">
      <c r="B34" s="3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33"/>
    </row>
    <row r="35" spans="2:16" x14ac:dyDescent="0.25"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3"/>
    </row>
    <row r="36" spans="2:16" x14ac:dyDescent="0.25">
      <c r="B36" s="30"/>
      <c r="C36" s="119" t="s">
        <v>35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"/>
      <c r="O36" s="2"/>
      <c r="P36" s="33"/>
    </row>
    <row r="37" spans="2:16" x14ac:dyDescent="0.25">
      <c r="B37" s="3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3"/>
    </row>
    <row r="38" spans="2:16" x14ac:dyDescent="0.25">
      <c r="B38" s="30"/>
      <c r="C38" s="44" t="s">
        <v>0</v>
      </c>
      <c r="D38" s="45" t="s">
        <v>40</v>
      </c>
      <c r="E38" s="45" t="s">
        <v>41</v>
      </c>
      <c r="F38" s="45" t="s">
        <v>42</v>
      </c>
      <c r="G38" s="45" t="s">
        <v>43</v>
      </c>
      <c r="H38" s="45" t="s">
        <v>44</v>
      </c>
      <c r="I38" s="45" t="s">
        <v>45</v>
      </c>
      <c r="J38" s="45" t="s">
        <v>46</v>
      </c>
      <c r="K38" s="45" t="s">
        <v>47</v>
      </c>
      <c r="L38" s="45" t="s">
        <v>48</v>
      </c>
      <c r="M38" s="45" t="s">
        <v>49</v>
      </c>
      <c r="N38" s="45" t="s">
        <v>50</v>
      </c>
      <c r="O38" s="45" t="s">
        <v>51</v>
      </c>
      <c r="P38" s="33"/>
    </row>
    <row r="39" spans="2:16" x14ac:dyDescent="0.25">
      <c r="B39" s="30"/>
      <c r="C39" s="52" t="s">
        <v>29</v>
      </c>
      <c r="D39" s="47">
        <v>2.0559210526316374E-3</v>
      </c>
      <c r="E39" s="47">
        <v>2.9544521953221992E-3</v>
      </c>
      <c r="F39" s="47">
        <v>2.921201211030211E-2</v>
      </c>
      <c r="G39" s="47">
        <v>-1.454921291143263E-2</v>
      </c>
      <c r="H39" s="47">
        <v>2.420330778540869E-4</v>
      </c>
      <c r="I39" s="47">
        <v>5.5654137764156175E-3</v>
      </c>
      <c r="J39" s="47">
        <v>5.2939760968957472E-3</v>
      </c>
      <c r="K39" s="47">
        <v>2.8724168195961575E-3</v>
      </c>
      <c r="L39" s="47">
        <v>-7.9560824250135553E-4</v>
      </c>
      <c r="M39" s="47">
        <v>1.6721076518830813E-3</v>
      </c>
      <c r="N39" s="47">
        <v>4.0540540540541237E-3</v>
      </c>
      <c r="O39" s="47">
        <v>2.3751088591561498E-4</v>
      </c>
      <c r="P39" s="33"/>
    </row>
    <row r="40" spans="2:16" x14ac:dyDescent="0.25">
      <c r="B40" s="30"/>
      <c r="C40" s="37" t="s">
        <v>30</v>
      </c>
      <c r="D40" s="25">
        <v>7.1090047393362887E-4</v>
      </c>
      <c r="E40" s="25">
        <v>6.4724919093852584E-3</v>
      </c>
      <c r="F40" s="25">
        <v>2.2194337699003919E-2</v>
      </c>
      <c r="G40" s="25">
        <v>-2.6852846401718145E-3</v>
      </c>
      <c r="H40" s="25">
        <v>-1.4616508962227437E-3</v>
      </c>
      <c r="I40" s="25">
        <v>7.2419106317411774E-3</v>
      </c>
      <c r="J40" s="25">
        <v>6.1190148386107701E-3</v>
      </c>
      <c r="K40" s="25">
        <v>8.2104302873651225E-3</v>
      </c>
      <c r="L40" s="25">
        <v>-2.3375056552555895E-3</v>
      </c>
      <c r="M40" s="25">
        <v>1.2848613105584938E-3</v>
      </c>
      <c r="N40" s="25">
        <v>5.7367149758456026E-3</v>
      </c>
      <c r="O40" s="25">
        <v>-8.2557790453330337E-4</v>
      </c>
      <c r="P40" s="33"/>
    </row>
    <row r="41" spans="2:16" x14ac:dyDescent="0.25">
      <c r="B41" s="30"/>
      <c r="C41" s="37" t="s">
        <v>31</v>
      </c>
      <c r="D41" s="25">
        <v>1.4655172413793327E-3</v>
      </c>
      <c r="E41" s="25">
        <v>6.3699750365842078E-3</v>
      </c>
      <c r="F41" s="25">
        <v>1.7107176460529061E-4</v>
      </c>
      <c r="G41" s="25">
        <v>7.6969126827997059E-4</v>
      </c>
      <c r="H41" s="25">
        <v>3.5891300632371337E-3</v>
      </c>
      <c r="I41" s="25">
        <v>1.4475476839237444E-3</v>
      </c>
      <c r="J41" s="25">
        <v>1.5304821018622405E-3</v>
      </c>
      <c r="K41" s="25">
        <v>2.1224212581714141E-3</v>
      </c>
      <c r="L41" s="25">
        <v>-8.4717045069515606E-5</v>
      </c>
      <c r="M41" s="25">
        <v>1.8639328984155767E-3</v>
      </c>
      <c r="N41" s="25">
        <v>2.0295983086680014E-3</v>
      </c>
      <c r="O41" s="25">
        <v>3.3758123048355237E-4</v>
      </c>
      <c r="P41" s="33"/>
    </row>
    <row r="42" spans="2:16" x14ac:dyDescent="0.25">
      <c r="B42" s="30"/>
      <c r="C42" s="37" t="s">
        <v>4</v>
      </c>
      <c r="D42" s="25">
        <v>1.3330337751816135E-2</v>
      </c>
      <c r="E42" s="25">
        <v>2.1432266646959075E-3</v>
      </c>
      <c r="F42" s="25">
        <v>8.4070796460178343E-3</v>
      </c>
      <c r="G42" s="25">
        <v>-1.0823460582126798E-2</v>
      </c>
      <c r="H42" s="25">
        <v>-4.5837646015082223E-3</v>
      </c>
      <c r="I42" s="25">
        <v>5.347593582887944E-3</v>
      </c>
      <c r="J42" s="25">
        <v>1.1229314420803549E-2</v>
      </c>
      <c r="K42" s="25">
        <v>-1.789888953828167E-2</v>
      </c>
      <c r="L42" s="25">
        <v>-1.2645986758909045E-3</v>
      </c>
      <c r="M42" s="25">
        <v>3.0537762550275627E-3</v>
      </c>
      <c r="N42" s="25">
        <v>1.2771961090072059E-2</v>
      </c>
      <c r="O42" s="25">
        <v>1.173106532737167E-3</v>
      </c>
      <c r="P42" s="33"/>
    </row>
    <row r="43" spans="2:16" x14ac:dyDescent="0.25">
      <c r="B43" s="30"/>
      <c r="C43" s="37" t="s">
        <v>32</v>
      </c>
      <c r="D43" s="25">
        <v>1.4440433212996595E-3</v>
      </c>
      <c r="E43" s="25">
        <v>9.0122566690697958E-4</v>
      </c>
      <c r="F43" s="25">
        <v>1.8908698001078861E-3</v>
      </c>
      <c r="G43" s="25">
        <v>1.6176867080075485E-3</v>
      </c>
      <c r="H43" s="25">
        <v>4.3965903992821964E-3</v>
      </c>
      <c r="I43" s="25">
        <v>2.1440057173487403E-3</v>
      </c>
      <c r="J43" s="25">
        <v>6.6856837225885979E-3</v>
      </c>
      <c r="K43" s="25">
        <v>1.239706012573949E-3</v>
      </c>
      <c r="L43" s="25">
        <v>8.2249933669409359E-3</v>
      </c>
      <c r="M43" s="25">
        <v>-1.5789473684211242E-3</v>
      </c>
      <c r="N43" s="25">
        <v>2.6357406431198882E-4</v>
      </c>
      <c r="O43" s="25">
        <v>-1.4931927975405657E-3</v>
      </c>
      <c r="P43" s="33"/>
    </row>
    <row r="44" spans="2:16" x14ac:dyDescent="0.25">
      <c r="B44" s="30"/>
      <c r="C44" s="37" t="s">
        <v>3</v>
      </c>
      <c r="D44" s="25">
        <v>9.1850367401469235E-4</v>
      </c>
      <c r="E44" s="25">
        <v>4.1711854509052237E-3</v>
      </c>
      <c r="F44" s="25">
        <v>4.4861676497465197E-3</v>
      </c>
      <c r="G44" s="25">
        <v>1.5714167562650427E-3</v>
      </c>
      <c r="H44" s="25">
        <v>3.0553261767134465E-3</v>
      </c>
      <c r="I44" s="25">
        <v>8.2324853873383397E-4</v>
      </c>
      <c r="J44" s="25">
        <v>4.8531710125854222E-3</v>
      </c>
      <c r="K44" s="25">
        <v>2.1283562540930223E-3</v>
      </c>
      <c r="L44" s="25">
        <v>2.1238359745139324E-3</v>
      </c>
      <c r="M44" s="25">
        <v>4.4832083469188433E-3</v>
      </c>
      <c r="N44" s="25">
        <v>3.8140063296274729E-3</v>
      </c>
      <c r="O44" s="25">
        <v>1.7784963621665373E-3</v>
      </c>
      <c r="P44" s="33"/>
    </row>
    <row r="45" spans="2:16" x14ac:dyDescent="0.25">
      <c r="B45" s="30"/>
      <c r="C45" s="37" t="s">
        <v>33</v>
      </c>
      <c r="D45" s="25">
        <v>3.3912674862213166E-4</v>
      </c>
      <c r="E45" s="25">
        <v>-8.7295533519790025E-3</v>
      </c>
      <c r="F45" s="25">
        <v>0.10995212038303692</v>
      </c>
      <c r="G45" s="25">
        <v>-8.1112309351409562E-2</v>
      </c>
      <c r="H45" s="25">
        <v>2.263391734428577E-3</v>
      </c>
      <c r="I45" s="25">
        <v>4.098360655737654E-3</v>
      </c>
      <c r="J45" s="25">
        <v>2.3323615160348865E-3</v>
      </c>
      <c r="K45" s="25">
        <v>-1.9114102883737161E-3</v>
      </c>
      <c r="L45" s="25">
        <v>-6.6611157368856588E-4</v>
      </c>
      <c r="M45" s="25">
        <v>5.832361273121478E-4</v>
      </c>
      <c r="N45" s="25">
        <v>1.3323340827713359E-3</v>
      </c>
      <c r="O45" s="25">
        <v>5.4054054054053502E-3</v>
      </c>
      <c r="P45" s="33"/>
    </row>
    <row r="46" spans="2:16" x14ac:dyDescent="0.25">
      <c r="B46" s="30"/>
      <c r="C46" s="37" t="s">
        <v>34</v>
      </c>
      <c r="D46" s="25">
        <v>5.4779512462332924E-4</v>
      </c>
      <c r="E46" s="25">
        <v>3.9237156674878371E-3</v>
      </c>
      <c r="F46" s="25">
        <v>1.3088529358298517E-2</v>
      </c>
      <c r="G46" s="25">
        <v>2.6915485375922366E-4</v>
      </c>
      <c r="H46" s="25">
        <v>-8.9694142972329693E-5</v>
      </c>
      <c r="I46" s="25">
        <v>1.7940437746677418E-4</v>
      </c>
      <c r="J46" s="25">
        <v>3.4977578475337001E-3</v>
      </c>
      <c r="K46" s="25">
        <v>-5.3624095093396384E-4</v>
      </c>
      <c r="L46" s="25">
        <v>0</v>
      </c>
      <c r="M46" s="25">
        <v>5.0970222659394437E-3</v>
      </c>
      <c r="N46" s="25">
        <v>-1.067615658362997E-3</v>
      </c>
      <c r="O46" s="25">
        <v>-1.7812611328821282E-3</v>
      </c>
      <c r="P46" s="33"/>
    </row>
    <row r="47" spans="2:16" x14ac:dyDescent="0.25">
      <c r="B47" s="30"/>
      <c r="C47" s="37" t="s">
        <v>2</v>
      </c>
      <c r="D47" s="25">
        <v>5.4025792959218055E-3</v>
      </c>
      <c r="E47" s="25">
        <v>2.4267637372161754E-3</v>
      </c>
      <c r="F47" s="25">
        <v>4.0636347916305215E-3</v>
      </c>
      <c r="G47" s="25">
        <v>4.2194092827005925E-3</v>
      </c>
      <c r="H47" s="25">
        <v>4.7161721831590064E-3</v>
      </c>
      <c r="I47" s="25">
        <v>1.0838951950157938E-2</v>
      </c>
      <c r="J47" s="25">
        <v>3.3772374197906796E-3</v>
      </c>
      <c r="K47" s="25">
        <v>2.6926960619320095E-3</v>
      </c>
      <c r="L47" s="25">
        <v>1.2588116817724426E-3</v>
      </c>
      <c r="M47" s="25">
        <v>2.5144581342719796E-3</v>
      </c>
      <c r="N47" s="25">
        <v>-4.1802524872502911E-4</v>
      </c>
      <c r="O47" s="25">
        <v>-1.3382402141184357E-3</v>
      </c>
      <c r="P47" s="33"/>
    </row>
    <row r="48" spans="2:16" x14ac:dyDescent="0.25">
      <c r="B48" s="3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3"/>
    </row>
    <row r="49" spans="2:16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2" spans="2:16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16" x14ac:dyDescent="0.25">
      <c r="B53" s="7"/>
      <c r="C53" s="125" t="s">
        <v>67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8"/>
    </row>
    <row r="54" spans="2:16" x14ac:dyDescent="0.25">
      <c r="B54" s="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"/>
    </row>
    <row r="55" spans="2:16" x14ac:dyDescent="0.25">
      <c r="B55" s="7"/>
      <c r="C55" s="2"/>
      <c r="D55" s="2"/>
      <c r="E55" s="2"/>
      <c r="F55" s="2"/>
      <c r="G55" s="2"/>
      <c r="H55" s="2"/>
      <c r="I55" s="119" t="s">
        <v>66</v>
      </c>
      <c r="J55" s="119"/>
      <c r="K55" s="119"/>
      <c r="L55" s="119"/>
      <c r="M55" s="119"/>
      <c r="N55" s="119"/>
      <c r="O55" s="2"/>
      <c r="P55" s="8"/>
    </row>
    <row r="56" spans="2:16" x14ac:dyDescent="0.25">
      <c r="B56" s="7"/>
      <c r="I56" s="2"/>
      <c r="J56" s="2"/>
      <c r="K56" s="53"/>
      <c r="L56" s="2"/>
      <c r="M56" s="2"/>
      <c r="N56" s="2"/>
      <c r="O56" s="2"/>
      <c r="P56" s="8"/>
    </row>
    <row r="57" spans="2:16" x14ac:dyDescent="0.25">
      <c r="B57" s="7"/>
      <c r="C57" s="120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25.0%, en tanto los precios de Leche, quesos y huevos tuvieron un crecimiento de 8.4%. Por otro lado los precios por Combustibles, aumentaron 2.8% de enero a dicembre del 2016.</v>
      </c>
      <c r="D57" s="120"/>
      <c r="E57" s="120"/>
      <c r="F57" s="120"/>
      <c r="G57" s="120"/>
      <c r="I57" s="54" t="s">
        <v>52</v>
      </c>
      <c r="J57" s="55"/>
      <c r="K57" s="55"/>
      <c r="L57" s="56">
        <v>2015</v>
      </c>
      <c r="M57" s="56">
        <v>2016</v>
      </c>
      <c r="N57" s="57" t="s">
        <v>65</v>
      </c>
      <c r="O57" s="2"/>
      <c r="P57" s="8"/>
    </row>
    <row r="58" spans="2:16" x14ac:dyDescent="0.25">
      <c r="B58" s="7"/>
      <c r="C58" s="120"/>
      <c r="D58" s="120"/>
      <c r="E58" s="120"/>
      <c r="F58" s="120"/>
      <c r="G58" s="120"/>
      <c r="I58" s="66" t="s">
        <v>63</v>
      </c>
      <c r="J58" s="53"/>
      <c r="K58" s="53"/>
      <c r="L58" s="41"/>
      <c r="M58" s="41"/>
      <c r="N58" s="53"/>
      <c r="O58" s="2"/>
      <c r="P58" s="8"/>
    </row>
    <row r="59" spans="2:16" x14ac:dyDescent="0.25">
      <c r="B59" s="7"/>
      <c r="C59" s="120"/>
      <c r="D59" s="120"/>
      <c r="E59" s="120"/>
      <c r="F59" s="120"/>
      <c r="G59" s="120"/>
      <c r="I59" s="68" t="s">
        <v>53</v>
      </c>
      <c r="J59" s="69"/>
      <c r="K59" s="69"/>
      <c r="L59" s="70">
        <v>9.4301283827468385E-2</v>
      </c>
      <c r="M59" s="70">
        <v>0.25</v>
      </c>
      <c r="N59" s="71">
        <f>+(M59-L59)*100</f>
        <v>15.569871617253161</v>
      </c>
      <c r="O59" s="2"/>
      <c r="P59" s="8"/>
    </row>
    <row r="60" spans="2:16" x14ac:dyDescent="0.25">
      <c r="B60" s="7"/>
      <c r="C60" s="120"/>
      <c r="D60" s="120"/>
      <c r="E60" s="120"/>
      <c r="F60" s="120"/>
      <c r="G60" s="120"/>
      <c r="I60" s="68" t="s">
        <v>56</v>
      </c>
      <c r="J60" s="69"/>
      <c r="K60" s="69"/>
      <c r="L60" s="70">
        <v>2.4130339057683914E-2</v>
      </c>
      <c r="M60" s="70">
        <v>8.3928110757588659E-2</v>
      </c>
      <c r="N60" s="71">
        <f t="shared" ref="N60:N65" si="0">+(M60-L60)*100</f>
        <v>5.9797771699904745</v>
      </c>
      <c r="O60" s="2"/>
      <c r="P60" s="8"/>
    </row>
    <row r="61" spans="2:16" x14ac:dyDescent="0.25">
      <c r="B61" s="7"/>
      <c r="C61" s="2"/>
      <c r="D61" s="2"/>
      <c r="E61" s="2"/>
      <c r="F61" s="2"/>
      <c r="I61" s="68" t="s">
        <v>58</v>
      </c>
      <c r="J61" s="69"/>
      <c r="K61" s="69"/>
      <c r="L61" s="70">
        <v>3.7384664333439233E-2</v>
      </c>
      <c r="M61" s="70">
        <v>4.2861524306088139E-2</v>
      </c>
      <c r="N61" s="71">
        <f t="shared" si="0"/>
        <v>0.54768599726489064</v>
      </c>
      <c r="O61" s="2"/>
      <c r="P61" s="8"/>
    </row>
    <row r="62" spans="2:16" x14ac:dyDescent="0.25">
      <c r="B62" s="7"/>
      <c r="C62" s="2"/>
      <c r="D62" s="2"/>
      <c r="E62" s="2"/>
      <c r="F62" s="2"/>
      <c r="I62" s="72" t="s">
        <v>59</v>
      </c>
      <c r="J62" s="73"/>
      <c r="K62" s="73"/>
      <c r="L62" s="74">
        <v>2.8029969149405032E-2</v>
      </c>
      <c r="M62" s="74">
        <v>2.8637571808282525E-2</v>
      </c>
      <c r="N62" s="75">
        <f t="shared" si="0"/>
        <v>6.0760265887749298E-2</v>
      </c>
      <c r="O62" s="2"/>
      <c r="P62" s="8"/>
    </row>
    <row r="63" spans="2:16" x14ac:dyDescent="0.25">
      <c r="B63" s="7"/>
      <c r="C63" s="2"/>
      <c r="D63" s="2"/>
      <c r="E63" s="2"/>
      <c r="F63" s="2"/>
      <c r="I63" s="66" t="s">
        <v>64</v>
      </c>
      <c r="J63" s="2"/>
      <c r="K63" s="2"/>
      <c r="L63" s="2"/>
      <c r="M63" s="2"/>
      <c r="N63" s="62"/>
      <c r="O63" s="2"/>
      <c r="P63" s="8"/>
    </row>
    <row r="64" spans="2:16" x14ac:dyDescent="0.25">
      <c r="B64" s="7"/>
      <c r="C64" s="2"/>
      <c r="D64" s="2"/>
      <c r="E64" s="2"/>
      <c r="F64" s="2"/>
      <c r="I64" s="68" t="s">
        <v>61</v>
      </c>
      <c r="J64" s="69"/>
      <c r="K64" s="69"/>
      <c r="L64" s="70">
        <v>-3.6591123701605222E-2</v>
      </c>
      <c r="M64" s="70">
        <v>2.7607612513272928E-2</v>
      </c>
      <c r="N64" s="71">
        <f t="shared" si="0"/>
        <v>6.4198736214878149</v>
      </c>
      <c r="O64" s="2"/>
      <c r="P64" s="8"/>
    </row>
    <row r="65" spans="2:16" x14ac:dyDescent="0.25">
      <c r="B65" s="7"/>
      <c r="C65" s="2"/>
      <c r="D65" s="2"/>
      <c r="E65" s="2"/>
      <c r="F65" s="2"/>
      <c r="I65" s="72" t="s">
        <v>62</v>
      </c>
      <c r="J65" s="73"/>
      <c r="K65" s="73"/>
      <c r="L65" s="74">
        <v>0.1854861705161106</v>
      </c>
      <c r="M65" s="74">
        <v>7.8773301262777817E-3</v>
      </c>
      <c r="N65" s="75">
        <f t="shared" si="0"/>
        <v>-17.760884038983281</v>
      </c>
      <c r="O65" s="2"/>
      <c r="P65" s="8"/>
    </row>
    <row r="66" spans="2:16" x14ac:dyDescent="0.25">
      <c r="B66" s="7"/>
      <c r="C66" s="2"/>
      <c r="D66" s="2"/>
      <c r="E66" s="2"/>
      <c r="F66" s="2"/>
      <c r="I66" s="63" t="s">
        <v>69</v>
      </c>
      <c r="J66" s="2"/>
      <c r="K66" s="2"/>
      <c r="L66" s="2"/>
      <c r="M66" s="2"/>
      <c r="N66" s="2"/>
      <c r="O66" s="2"/>
      <c r="P66" s="8"/>
    </row>
    <row r="67" spans="2:16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8"/>
    </row>
    <row r="68" spans="2:16" x14ac:dyDescent="0.25">
      <c r="B68" s="7"/>
      <c r="C68" s="2"/>
      <c r="D68" s="2"/>
      <c r="E68" s="2"/>
      <c r="F68" s="2"/>
      <c r="I68" s="121" t="s">
        <v>70</v>
      </c>
      <c r="J68" s="119"/>
      <c r="K68" s="119"/>
      <c r="L68" s="119"/>
      <c r="M68" s="119"/>
      <c r="N68" s="119"/>
      <c r="O68" s="2"/>
      <c r="P68" s="8"/>
    </row>
    <row r="69" spans="2:16" x14ac:dyDescent="0.25">
      <c r="B69" s="7"/>
      <c r="C69" s="2"/>
      <c r="D69" s="2"/>
      <c r="E69" s="2"/>
      <c r="F69" s="2"/>
      <c r="I69" s="2"/>
      <c r="J69" s="2"/>
      <c r="K69" s="2"/>
      <c r="L69" s="2"/>
      <c r="M69" s="2"/>
      <c r="N69" s="2"/>
      <c r="O69" s="2"/>
      <c r="P69" s="8"/>
    </row>
    <row r="70" spans="2:16" ht="15" customHeight="1" x14ac:dyDescent="0.25">
      <c r="B70" s="7"/>
      <c r="C70" s="120" t="str">
        <f>+CONCATENATE("El precio promedio del mercado del ", I71, " en la región alcanzaron los ", M71," ",J71, ", obteniendo una variación del ",FIXED(100*N71,1),"%. La ",I72," alcanzó los ", M72, " ", J72, ", mayor en ",FIXED(100*N72,1), "% que el registrado el mismo mes del año pasado. Finalmente el precio promedio del ",I73," aumentó a ", M73, " ", J73,", es decir ",FIXED(100*N73,1),"%.")</f>
        <v>El precio promedio del mercado del Azúcar en la región alcanzaron los 2.9 Soles por Kilogramos, obteniendo una variación del 25.0%. La Leche evap. alcanzó los 3.17 Soles por lata de 410 gramos, mayor en 15.7% que el registrado el mismo mes del año pasado. Finalmente el precio promedio del Pollo  aumentó a 11.57 Soles por Kilogramos, es decir 4.3%.</v>
      </c>
      <c r="D70" s="120"/>
      <c r="E70" s="120"/>
      <c r="F70" s="120"/>
      <c r="G70" s="120"/>
      <c r="I70" s="54" t="s">
        <v>54</v>
      </c>
      <c r="J70" s="54"/>
      <c r="K70" s="54"/>
      <c r="L70" s="58">
        <v>42339</v>
      </c>
      <c r="M70" s="58">
        <v>42705</v>
      </c>
      <c r="N70" s="67" t="s">
        <v>71</v>
      </c>
      <c r="O70" s="2"/>
      <c r="P70" s="8"/>
    </row>
    <row r="71" spans="2:16" x14ac:dyDescent="0.25">
      <c r="B71" s="7"/>
      <c r="C71" s="120"/>
      <c r="D71" s="120"/>
      <c r="E71" s="120"/>
      <c r="F71" s="120"/>
      <c r="G71" s="120"/>
      <c r="I71" s="18" t="s">
        <v>53</v>
      </c>
      <c r="J71" s="76" t="s">
        <v>55</v>
      </c>
      <c r="K71" s="18"/>
      <c r="L71" s="80">
        <v>2.3199999999999998</v>
      </c>
      <c r="M71" s="80">
        <v>2.9</v>
      </c>
      <c r="N71" s="79">
        <f>+M71/L71-1</f>
        <v>0.25</v>
      </c>
      <c r="O71" s="2"/>
      <c r="P71" s="8"/>
    </row>
    <row r="72" spans="2:16" x14ac:dyDescent="0.25">
      <c r="B72" s="7"/>
      <c r="C72" s="120"/>
      <c r="D72" s="120"/>
      <c r="E72" s="120"/>
      <c r="F72" s="120"/>
      <c r="G72" s="120"/>
      <c r="I72" s="18" t="s">
        <v>57</v>
      </c>
      <c r="J72" s="76" t="s">
        <v>72</v>
      </c>
      <c r="K72" s="18"/>
      <c r="L72" s="80">
        <v>2.74</v>
      </c>
      <c r="M72" s="80">
        <v>3.17</v>
      </c>
      <c r="N72" s="79">
        <f>+M72/L72-1</f>
        <v>0.15693430656934293</v>
      </c>
      <c r="O72" s="2"/>
      <c r="P72" s="8"/>
    </row>
    <row r="73" spans="2:16" x14ac:dyDescent="0.25">
      <c r="B73" s="7"/>
      <c r="C73" s="120"/>
      <c r="D73" s="120"/>
      <c r="E73" s="120"/>
      <c r="F73" s="120"/>
      <c r="G73" s="120"/>
      <c r="I73" s="77" t="s">
        <v>60</v>
      </c>
      <c r="J73" s="78" t="s">
        <v>55</v>
      </c>
      <c r="K73" s="77"/>
      <c r="L73" s="113">
        <v>11.09</v>
      </c>
      <c r="M73" s="113">
        <v>11.57</v>
      </c>
      <c r="N73" s="59">
        <f>+M73/L73-1</f>
        <v>4.3282236248872952E-2</v>
      </c>
      <c r="O73" s="2"/>
      <c r="P73" s="8"/>
    </row>
    <row r="74" spans="2:16" x14ac:dyDescent="0.25">
      <c r="B74" s="7"/>
      <c r="C74" s="2"/>
      <c r="D74" s="2"/>
      <c r="E74" s="2"/>
      <c r="F74" s="2"/>
      <c r="I74" s="63" t="s">
        <v>69</v>
      </c>
      <c r="J74" s="2"/>
      <c r="K74" s="2"/>
      <c r="L74" s="2"/>
      <c r="M74" s="2"/>
      <c r="N74" s="2"/>
      <c r="O74" s="2"/>
      <c r="P74" s="8"/>
    </row>
    <row r="75" spans="2:16" x14ac:dyDescent="0.25">
      <c r="B75" s="7"/>
      <c r="C75" s="2"/>
      <c r="D75" s="2"/>
      <c r="E75" s="2"/>
      <c r="F75" s="2"/>
      <c r="M75" s="2"/>
      <c r="N75" s="2"/>
      <c r="O75" s="2"/>
      <c r="P75" s="8"/>
    </row>
    <row r="76" spans="2:16" x14ac:dyDescent="0.25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</sheetData>
  <mergeCells count="15">
    <mergeCell ref="D25:N25"/>
    <mergeCell ref="C31:O31"/>
    <mergeCell ref="C33:O34"/>
    <mergeCell ref="C36:M36"/>
    <mergeCell ref="C9:O11"/>
    <mergeCell ref="B1:P2"/>
    <mergeCell ref="C7:O7"/>
    <mergeCell ref="D12:N12"/>
    <mergeCell ref="D14:H15"/>
    <mergeCell ref="I14:N14"/>
    <mergeCell ref="C53:O53"/>
    <mergeCell ref="I55:N55"/>
    <mergeCell ref="C57:G60"/>
    <mergeCell ref="I68:N68"/>
    <mergeCell ref="C70:G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2017-01-16T22:28:39Z</dcterms:modified>
</cp:coreProperties>
</file>